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8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<sst xmlns="http://schemas.openxmlformats.org/spreadsheetml/2006/main" count="375" uniqueCount="260">
  <si>
    <t xml:space="preserve">  Наименование      </t>
  </si>
  <si>
    <t xml:space="preserve">Код бюджетной классификации  </t>
  </si>
  <si>
    <t>администратора поступлений</t>
  </si>
  <si>
    <t>доходов бюджета округа Муром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</si>
  <si>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</si>
  <si>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</si>
  <si>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</si>
  <si>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</si>
  <si>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</si>
  <si>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</si>
  <si>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</si>
  <si>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</si>
  <si>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1 16 90040 04 0000 140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</si>
  <si>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</si>
  <si>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1 16 25050 01 0000 140</t>
  </si>
  <si>
    <t>Денежные взыскания (штрафы) за нарушение законодательства в области охраны окружающей среды</t>
  </si>
  <si>
    <t xml:space="preserve">Денежные взыскания (штрафы) и  иные суммы, взыскиваемые с лиц, виновных в совершении преступлений, и в возмещении ущерба имуществу, зачисляемые в бюджеты городских округов  </t>
  </si>
  <si>
    <t>1 16 08010 01 0000 140</t>
  </si>
  <si>
    <t xml:space="preserve">Денежные взыскания (штрафы) за нарушение водного законодательства, установленное  на водных объектах, находящихся в собственности городских округов </t>
  </si>
  <si>
    <t>1 16 25084 04 0000 140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</si>
  <si>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</si>
  <si>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</si>
  <si>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</si>
  <si>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</si>
  <si>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 xml:space="preserve"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</si>
  <si>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</si>
  <si>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</si>
  <si>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 деятельность по найму у  физических лиц на основании патента в соответствии со статьей 227.1 Налогового  кодекса Российской Федерации  </t>
  </si>
  <si>
    <t>НАЛОГИ  НА СОВОКУПНЫЙ 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</si>
  <si>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</si>
  <si>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</si>
  <si>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</si>
  <si>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налогообложения, зачисляемой в бюджеты городских округов</t>
  </si>
  <si>
    <t>НАЛОГИ  НА 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</si>
  <si>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</si>
  <si>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</si>
  <si>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</si>
  <si>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 ПОШЛИНА</t>
  </si>
  <si>
    <t>Государственная пошлина по делам, рассматриваемым в судах общей юрисдикции, мировыми судьями  (за исключением  Верховного Суда Российской Федерации)</t>
  </si>
  <si>
    <t>Межрайонная инспекция ФНС России № 4 по Владимирской области</t>
  </si>
  <si>
    <t>1 01 02010 01 0000 110</t>
  </si>
  <si>
    <t>1 01 02020 01 0000 110</t>
  </si>
  <si>
    <t>1 01 02030 01 0000 110</t>
  </si>
  <si>
    <t>1 01 02040 01 0000 110</t>
  </si>
  <si>
    <t>1 05 00000 00 0000 000</t>
  </si>
  <si>
    <t>1 05 02010 02 0000 110</t>
  </si>
  <si>
    <t>1 05 02020 02 0000 110</t>
  </si>
  <si>
    <t>1 05 03010 01 0000 110</t>
  </si>
  <si>
    <t>1 05 04010 02 0000 110</t>
  </si>
  <si>
    <t>1 06 00000 00 0000 000</t>
  </si>
  <si>
    <t>1 06 01020 04 0000 110</t>
  </si>
  <si>
    <t>1 06 06012 04 0000 110</t>
  </si>
  <si>
    <t>1 06 06022 04 0000 110</t>
  </si>
  <si>
    <t>1 08 00000 00 0000 000</t>
  </si>
  <si>
    <t>1 08 03010 01 0000 110</t>
  </si>
  <si>
    <t>ШТРАФЫ, САНКЦИИ, ВОЗМЕЩЕНИЕ  УЩЕРБА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</si>
  <si>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 статьями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</si>
  <si>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</si>
  <si>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</si>
  <si>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1 16 00000 00 0000 000</t>
  </si>
  <si>
    <t>1 16 03010 01 0000 140</t>
  </si>
  <si>
    <t>1 16 03030 01 0000 140</t>
  </si>
  <si>
    <t>1 16 06000 01 0000 140</t>
  </si>
  <si>
    <t>ММ ОМВД России «Муромский»</t>
  </si>
  <si>
    <t>Управление федеральной миграционной службы Владимирской области</t>
  </si>
  <si>
    <t>Денежные взыскания (штрафы) за нарушение земельного законодательства</t>
  </si>
  <si>
    <t>1 16 25060 01 0000 140</t>
  </si>
  <si>
    <t>Управление федеральной служба  государственной  регистрации,    кадастра и картографии по Владимирской области</t>
  </si>
  <si>
    <t>1 16 21040 04 0000 140</t>
  </si>
  <si>
    <t>Управление федеральной службы судебных приставов по Владимирской области</t>
  </si>
  <si>
    <t>Генеральная прокуратура Российской Федерации во Владимирской области</t>
  </si>
  <si>
    <t>Денежные взыскания (штрафы) за нарушение законодательства Российской Федерации об электроэнергетике</t>
  </si>
  <si>
    <t>1 16 41000 01 0000 140</t>
  </si>
  <si>
    <t>Управление по технологическому и экологическому надзору Ростехнадзора по Владимирской области</t>
  </si>
  <si>
    <t>Инспекция государственного строительного надзора администрации Владимирской области</t>
  </si>
  <si>
    <t>Государственная жилищная инспекция администрации Владимирской области</t>
  </si>
  <si>
    <t xml:space="preserve">Инспекция Гостехнадзора по Владимирской области </t>
  </si>
  <si>
    <t>Департамент ветеринарии администрации Владимирской области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</si>
  <si>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</si>
  <si>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1 16 33040 04 0000 140</t>
  </si>
  <si>
    <t>Контрольно-ревизионная инспекция администрации Владимирской области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</si>
  <si>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</si>
  <si>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1 16 51020 02 0000 140 </t>
  </si>
  <si>
    <t xml:space="preserve">Государственная инспекция административно-технического надзора администрации
Владимирской области
</t>
  </si>
  <si>
    <t>Администрация округа Муром Владимирской области</t>
  </si>
  <si>
    <t>Прочие доходы от оказания платных услуг (работ) получателями средств бюджетов городских округов</t>
  </si>
  <si>
    <t>1 13 01000 00 0000 130</t>
  </si>
  <si>
    <t>1 13 01994 04 0000 130</t>
  </si>
  <si>
    <t>ПРОЧИЕ  НЕНАЛОГОВЫЕ  ДОХОДЫ</t>
  </si>
  <si>
    <t>1 17 00000 00 0000 000</t>
  </si>
  <si>
    <t>Прочие неналоговые доходы бюджетов городских округов</t>
  </si>
  <si>
    <t>1 17 05040 04 0000 180</t>
  </si>
  <si>
    <t>Государственная пошлина за выдачу разрешения на установку рекламной конструкции</t>
  </si>
  <si>
    <t>1 08 07150 01 0000 110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</si>
  <si>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</si>
  <si>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</si>
  <si>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</si>
  <si>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2 02 00000 00 0000 000</t>
  </si>
  <si>
    <t>2 02 02000 00 0000 151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</si>
  <si>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  </t>
  </si>
  <si>
    <t>Субсидии бюджетам городских округов на реализацию федеральных целевых программ (подпрограмма "Обеспечение жильем молодых семей")</t>
  </si>
  <si>
    <t>2 02 02009 04 0000 151</t>
  </si>
  <si>
    <t>2 02 02051 04 0000 151</t>
  </si>
  <si>
    <t>Субвенции   бюджетам субъектов Российской Федерации и муниципальных образований</t>
  </si>
  <si>
    <t>Субвенции  бюджетам городских округов на  государственную регистрацию актов гражданского состояния</t>
  </si>
  <si>
    <t>Субвенции бюджетам городских округов на составление списков кандидатов в присяжные заседатели федеральных судов общей юрисдикции в Российской Федерации</t>
  </si>
  <si>
    <t>2 02 03000 00 0000 151</t>
  </si>
  <si>
    <t>2 02 03003 04 0000 151</t>
  </si>
  <si>
    <t>2 02 03007 04 0000 151</t>
  </si>
  <si>
    <t xml:space="preserve">Субвенции бюджетам городских округов  на выполнение передаваемых  полномочий субъектов Российской Федерации (обеспечение деятельности комиссий по делам несовершеннолетних и защите их прав) </t>
  </si>
  <si>
    <t>Субвенции бюджетам городских округов на  выполнение передаваемых  полномочий субъектов Российской Федерации (реализация отдельных государственных полномочий по вопросам административного законодательства)</t>
  </si>
  <si>
    <t>2 02 03024 04 6001 151</t>
  </si>
  <si>
    <t>2 02 03024 04 6002 151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</si>
  <si>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</si>
  <si>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 округов  на  обеспечение  жильем  отдельных  категорий  граждан,    установленных    Федеральными  законами от 12 января 1995  года  N 5  "О ветеранах"  и  от  24  ноября  1995  года          N 181-ФЗ "О социальной защите инвалидов в   Российской Федерации"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</si>
  <si>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</si>
  <si>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2 02 03069 04 0000 151</t>
  </si>
  <si>
    <t>2 02 03070 04 0000 151</t>
  </si>
  <si>
    <t>2 02 03115 04 0000 151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</si>
  <si>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</si>
  <si>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</si>
  <si>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2 19 00000 00 0000 000</t>
  </si>
  <si>
    <t>2 19 04000 04 0000 151</t>
  </si>
  <si>
    <t>Управление жилищно-коммунального хозяйства администрации округа Муром</t>
  </si>
  <si>
    <t>ДОХОДЫ  ОТ  ИСПОЛЬЗОВАНИЯ  ИМУЩЕСТВА,  НАХОДЯЩЕГОСЯ В  ГОСУДАРСТВЕННОЙ  И  МУНИЦИПАЛЬНОЙ СОБСТВЕННОСТИ</t>
  </si>
  <si>
    <t>1 11 00000 00 0000 000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</si>
  <si>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 муниципальных унитарных предприятий, в том числе казенных)</t>
  </si>
  <si>
    <t>1 11 09044 04 0000 120</t>
  </si>
  <si>
    <t xml:space="preserve">Прочие доходы от компенсации затрат  бюджетов городских округов </t>
  </si>
  <si>
    <t>1 13 02994 04 0000 130</t>
  </si>
  <si>
    <t>ДОХОДЫ  ОТ  ПРОДАЖИ  МАТЕРИАЛЬНЫХ  И  НЕМАТЕРИАЛЬНЫХ  АКТИВОВ</t>
  </si>
  <si>
    <t>1 14 00000 00 0000 000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</si>
  <si>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</si>
  <si>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</si>
  <si>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Прочие субсидии  бюджетам городских округов (на обеспечение равной доступности услуг общественного транспорта  для отдельных категорий граждан)</t>
  </si>
  <si>
    <t>2 02 02999 04 7003 151</t>
  </si>
  <si>
    <t>Прочие  субсидии бюджетам городских округов  (мероприятия по ДЦП «Комплексные меры профилактики правонарушений во Владимирской области на 2013-2015 годы»)</t>
  </si>
  <si>
    <t>2 02 02999 04 7009 151</t>
  </si>
  <si>
    <t>Прочие субсидии бюджетам городских округов (капитальный ремонт и ремонт автомобильных дорог общего пользования населенных пунктов по ДЦП «Дорожное хозяйство Владимирской области на 2009-2015г.г.»)</t>
  </si>
  <si>
    <t>Прочие субсидии бюджетам городских округов (капитальный ремонт и ремонт дворовых территорий многоквартирных домов, проездов к дворовым территориям многоквартирных домов населенных пунктов по ДЦП «Дорожное хозяйство Владимирской области на 2009-2015г.г.»</t>
  </si>
  <si>
    <t>2 02 02999 04 7010  151</t>
  </si>
  <si>
    <t>2 02 02999 04 7011 151</t>
  </si>
  <si>
    <t>Прочие субсидии  бюджетам городских округов (на компенсацию расходов бюджетов муниципальных образований, связанных с предоставлением дополнительных субсидий гражданам на оплату коммунальных услуг)</t>
  </si>
  <si>
    <t>Прочие субсидии  бюджетам городских округов (на строительство, реконструкцию, капитальный ремонт, ремонт и содержание автомобильных дорог общего пользования местного значения и капитальный ремонт и ремонт дворовых территорий многоквартирных домов и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гг.".</t>
  </si>
  <si>
    <t>2 02 02999 04 7032 151</t>
  </si>
  <si>
    <t>2 02 02999 04 7035 151.</t>
  </si>
  <si>
    <t>Управление культуры администрации округа Муром Владимирской области</t>
  </si>
  <si>
    <t>Прочие субсидии бюджетам городских округов (предоставление мер социальной поддержки по оплате жилья и коммунальных услуг отдельным категориям граждан в муниципальной сфере культуры)</t>
  </si>
  <si>
    <t>2 02 02999 04 7005 151</t>
  </si>
  <si>
    <t>Прочие субсидии  бюджетам городских округов (софинансирование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дополнительного образования детей в сфере культуры)</t>
  </si>
  <si>
    <t>2 02 02999 04 7014 151</t>
  </si>
  <si>
    <t>Прочие субсидии бюджетам городских округов (мероприятия по ДЦП "Обеспечение информационной безопасности детей, производства информационной продукции для детей и оборота информационной продукции во Владимирской области на 2013-2015 годы")</t>
  </si>
  <si>
    <t>2 02 02999 04 7017 151</t>
  </si>
  <si>
    <t>Иные межбюджетные трансферты</t>
  </si>
  <si>
    <t>2 02 04000 00 0000 151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</si>
  <si>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</si>
  <si>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2 02 04025 04 0000 151</t>
  </si>
  <si>
    <t>Комитет по управлению муниципальным имуществом администрации округа Муром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</si>
  <si>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</si>
  <si>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1 11 01040 04 0000 120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</si>
  <si>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</si>
  <si>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</si>
  <si>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</si>
  <si>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</si>
  <si>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 и созданных ими учреждений (за исключением имущества муниципальных бюджетных и автономных учреждений)</t>
  </si>
  <si>
    <t>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</si>
  <si>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</si>
  <si>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</si>
  <si>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1 13 00000 00 0000 000</t>
  </si>
  <si>
    <t>Доходы от продажи квартир, находящихся в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</si>
  <si>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</si>
  <si>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</si>
  <si>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</si>
  <si>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</si>
  <si>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>1 14 06012 04 0000 430</t>
  </si>
  <si>
    <t>1 14 02043 04 0000 410</t>
  </si>
  <si>
    <t>1 14 01040 04 0000 410</t>
  </si>
  <si>
    <t>АДМИНИСТРАТИВНЫЕ  ПЛАТЕЖИ  И  СБОРЫ</t>
  </si>
  <si>
    <t>1 15 00000 00 0000 000</t>
  </si>
  <si>
    <t>1 15 02040 04 0000 140</t>
  </si>
  <si>
    <t>Невыясненные поступления, зачисляемые в бюджеты городских округов</t>
  </si>
  <si>
    <t>1 17 01040 04 0000 180</t>
  </si>
  <si>
    <t>Комитет по физической культуре и спорту администрации округа Муром</t>
  </si>
  <si>
    <t>Управление образования администрации округа Муром</t>
  </si>
  <si>
    <t>Субсидии бюджетам городских округов на модернизацию региональных систем  общего образования</t>
  </si>
  <si>
    <t>Субсидии бюджетам городских округов на модернизацию региональных систем дошкольного образования</t>
  </si>
  <si>
    <t>2 02 02145 04 0000 151</t>
  </si>
  <si>
    <t xml:space="preserve">2 02 02204 04 0000 151 </t>
  </si>
  <si>
    <t>Прочие субсидии бюджетам городских округов (оздоровление детей по ДЦП "Совершенствование организации отдыха и оздоровления детей и подростков Владимирской области на 2012-2015 годы")</t>
  </si>
  <si>
    <t>Прочие субсидии бюджетам городских округов (на организацию питания обучающихся, воспитанников 1-4 классов образовательных организаций, реализующих основные общеобразовательные программы, по ДЦП "Совершенствование организации питания обучающихся, воспитанников муниципальных общеобразовательных учреждений и образовательных учреждений для дошкольного и младшего школьного возраста, а также негосударственных общеобразовательных организаций, имеющих государственную аккредитацию, расположенных на территории Владимирской области, на 2012-2014 годы" )</t>
  </si>
  <si>
    <t>2 02 02999 04 7001 151</t>
  </si>
  <si>
    <t>2 02 02999 04 7002 151</t>
  </si>
  <si>
    <t>Прочие субсидии бюджетам городских округов (предоставление мер социальной поддержки по оплате жилья и коммунальных услуг отдельным категориям граждан муниципальной системы образования)</t>
  </si>
  <si>
    <t>2 02 02999 04 7006 151</t>
  </si>
  <si>
    <t>Прочие субсидии  бюджетам городских округов (софинансирование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во Владимирской области в 2013 году)</t>
  </si>
  <si>
    <t>2 02 02999 04 7025 151</t>
  </si>
  <si>
    <t>Прочие субсидии бюджетам городских округов (мероприятия по ДЦП "Развитие сети дошкольных образовательных учреждений Владимирской области на 2012-2015 годы")</t>
  </si>
  <si>
    <t>2 02 02999 04 7019 151</t>
  </si>
  <si>
    <t>Субвенции бюджетам городских округов на выполнение передаваемых  полномочий субъектов Российской Федерации (обеспечение полномочий по организации и осуществлению деятельности по опеке и попечительству по ДЦП "Развитие образования Владимирской области на 2013-2015 годы")</t>
  </si>
  <si>
    <t xml:space="preserve">Субвенции бюджетам городских округов на выполнение передаваемых  полномочий субъектов Российской Федерации (социальная поддержка детей-инвалидов дошкольного возраста  по ДЦП "Развитие образования Владимирской области на 2013-2015 годы")   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</si>
  <si>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 (по ДЦП "Развитие образования Владимирской области на 2013-2015 годы")</t>
  </si>
  <si>
    <t>Субвенции бюджетам городских округов на содержание ребенка в семье опекуна и в приемной семье, а также вознаграждение, причитающееся приемному родителю  (по ДЦП "Развитие образования Владимирской области на 2013-2015 годы")</t>
  </si>
  <si>
    <t xml:space="preserve"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(компенсация части родительской платы за содержание ребенка в  образовательных учреждениях, реализующих основную общеобразовательную программу дошкольного образования, по ДЦП "Развитие образования Владимирской области на 2013-2015 годы") </t>
  </si>
  <si>
    <t>2 02 03024 04 6003 151</t>
  </si>
  <si>
    <t>2 02 03024 04 6009 151</t>
  </si>
  <si>
    <t>2 02 03026 04 0000 151</t>
  </si>
  <si>
    <t>2 02 03027 04 0000 151</t>
  </si>
  <si>
    <t>2 02 03029 04 0000 151</t>
  </si>
  <si>
    <t>Прочие субвенции бюджетам городских округов (реализация основных общеобразовательных программ общеобразовательными учреждениями по ДЦП "Развитие образования Владимирской области на 2013-2015 годы")</t>
  </si>
  <si>
    <t>2 02 03999 04 6005 151</t>
  </si>
  <si>
    <t>Субвенции бюджетам городских округов на ежемесячное денежное вознаграждение за классное руководство (по ДЦП "Развитие образования Владимирской области на 2013-2015 годы")</t>
  </si>
  <si>
    <t>2 02 03021 04 0000 151</t>
  </si>
  <si>
    <t xml:space="preserve">Прочие межбюджетные трансферты, передаваемые бюджетам городских округов (повышение заработной платы педагогических работников образовательных учреждений общего образования до средней заработной платы во Владимирской области в 2013 году)  </t>
  </si>
  <si>
    <t>Прочие межбюджетные трансферты, передаваемые бюджетам городских округов (поощрение лучших учителей по ДЦП "Развитие образования Владимирской области на 2013-2015 годы")</t>
  </si>
  <si>
    <t>Прочие межбюджетные трансферты, передаваемые бюджетам городских округов (ДЦП "Дополнительные меры по улучшению демографической ситуации во Владимирской области на 2013-2015 годы")</t>
  </si>
  <si>
    <t>Прочие межбюджетные трансферты, передаваемые бюджетам городских округов (внедрение инновационных образовательных программ в общеобразовательных учреждениях в 2013 году)</t>
  </si>
  <si>
    <t>Прочие межбюджетные трансферты, передаваемые бюджетам городских округов (на оздоровление детей по ДЦП «Совершенствование организации отдыха и оздоровления детей и подростков Владимирской области на 2012-2015 годы")</t>
  </si>
  <si>
    <t>2 02 04999 04 8001 151</t>
  </si>
  <si>
    <t>2 02 04999 04 8002 151</t>
  </si>
  <si>
    <t>2 02 04999 04 8003 151</t>
  </si>
  <si>
    <t xml:space="preserve">2 02 04999 04 8006 151 </t>
  </si>
  <si>
    <t xml:space="preserve">2 02 04999 04 8007 151 </t>
  </si>
  <si>
    <t>Комитет по делам молодежи администрации округа Муром</t>
  </si>
  <si>
    <t xml:space="preserve">Прочие межбюджетные трансферты, передаваемые бюджетам городских округов   </t>
  </si>
  <si>
    <t>2 02 04999 04 0000 151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</si>
  <si>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</si>
  <si>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</si>
  <si>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Дотации бюджетам субъектов Российской Федерации и муниципальных образований</t>
  </si>
  <si>
    <t>2 02 01000 00 0000 151</t>
  </si>
  <si>
    <t xml:space="preserve">Дотации бюджетам городских округов на выравнивание  бюджетной обеспеченности (из регионального Фонда финансовой поддержки) </t>
  </si>
  <si>
    <t>2 02 01001 04 0000 151</t>
  </si>
  <si>
    <t>Прочие межбюджетные трансферты, передаваемые бюджетам городских округов (на сбалансированность местных бюджетов)</t>
  </si>
  <si>
    <t>ВСЕГО:</t>
  </si>
  <si>
    <t>ЗАДОЛЖЕННОСТЬ  И ПЕРЕРАСЧЕТЫ ПО  ОТМЕНЕННЫМ  НАЛОГАМ,  СБОРАМ  И  ИНЫМ  ОБЯЗАТЕЛЬНЫМ  ПЛАТЕЖАМ</t>
  </si>
  <si>
    <t>1 09 00000 00 0000 000</t>
  </si>
  <si>
    <t>Земельный налог (по обязательствам, возникшим до 1 января 2006 года), мобилизуемый на территориях городских округов</t>
  </si>
  <si>
    <t>1 09 04052 04 0000 110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</si>
  <si>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</si>
  <si>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1 09 07032 04 0000 110</t>
  </si>
  <si>
    <t>Приложение № 3</t>
  </si>
  <si>
    <t>к Решению Совета народных депутатов</t>
  </si>
  <si>
    <t xml:space="preserve">Доходы бюджета округа Муром за 2013 год по кодам классификации доходов бюджета </t>
  </si>
  <si>
    <t>(тыс.руб.)</t>
  </si>
  <si>
    <t>Управление федеральной  службы по надзору в сфере природопользования по Владимирской области</t>
  </si>
  <si>
    <t>Управление федерального агентства по рыболовству по Владимирской области</t>
  </si>
  <si>
    <t>Управление федеральной  службы по ветеринарному и фитосанитарному надзору по Владимирской области</t>
  </si>
  <si>
    <t>Управление федеральной  службы по надзору в сфере транспорта по Владимирской области</t>
  </si>
  <si>
    <t>Управление федеральной  службы по надзору в сфере защиты прав потребителей и благополучия человека по Владимирской области</t>
  </si>
  <si>
    <t>ПЛАТЕЖИ  ПРИ  ПОЛЬЗОВАНИИ  ПРИРОДНЫМИ  РЕСУРСАМИ</t>
  </si>
  <si>
    <t>1 12 00000 00 0000 000</t>
  </si>
  <si>
    <t>ИО № 1 округ Муром ФКУ «Центр ГИМС МЧС  России по Владимирской области</t>
  </si>
  <si>
    <t>НАЛОГИ   НА   ПРИБЫЛЬ,  ДОХОДЫ</t>
  </si>
  <si>
    <t>1 01 00000 00 0000 000</t>
  </si>
  <si>
    <t>План на 2013 год</t>
  </si>
  <si>
    <t>Факт за 2013 год</t>
  </si>
  <si>
    <t>% исполнения</t>
  </si>
  <si>
    <t>Федеральная служба исполнения наказаний во Владимирской области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</si>
  <si>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</si>
  <si>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Финансовое управление администрации округа Муром</t>
  </si>
  <si>
    <t xml:space="preserve">от___________№_____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</si>
</sst>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_р_."/>
    <numFmt numFmtId="173" formatCode="#,##0.0&quot;р.&quot;"/>
    <numFmt numFmtId="174" formatCode="#,##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3" fillId="0" borderId="10" xfId="61" applyFont="1" applyBorder="1" applyAlignment="1">
      <alignment horizontal="center" vertical="top" wrapText="1"/>
      <protection/>
    </xf>
    <xf numFmtId="0" fontId="43" fillId="0" borderId="0" xfId="0" applyFont="1" applyAlignment="1">
      <alignment horizontal="left" vertical="top" wrapText="1"/>
    </xf>
    <xf numFmtId="164" fontId="3" fillId="0" borderId="10" xfId="61" applyNumberFormat="1" applyFont="1" applyBorder="1" applyAlignment="1">
      <alignment horizontal="center" vertical="top" wrapText="1"/>
      <protection/>
    </xf>
    <xf numFmtId="0" fontId="3" fillId="0" borderId="10" xfId="65" applyFont="1" applyBorder="1" applyAlignment="1">
      <alignment horizontal="center" vertical="top" wrapText="1"/>
      <protection/>
    </xf>
    <xf numFmtId="0" fontId="44" fillId="0" borderId="10" xfId="0" applyFont="1" applyBorder="1" applyAlignment="1">
      <alignment horizontal="center" vertical="top" wrapText="1"/>
    </xf>
    <xf numFmtId="0" fontId="3" fillId="0" borderId="10" xfId="66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165" fontId="43" fillId="0" borderId="0" xfId="0" applyNumberFormat="1" applyFont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 horizontal="left" vertical="top" wrapText="1"/>
    </xf>
    <xf numFmtId="165" fontId="43" fillId="0" borderId="0" xfId="0" applyNumberFormat="1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165" fontId="45" fillId="0" borderId="12" xfId="0" applyNumberFormat="1" applyFont="1" applyBorder="1" applyAlignment="1">
      <alignment horizontal="center" vertical="top" wrapText="1"/>
    </xf>
    <xf numFmtId="0" fontId="43" fillId="0" borderId="13" xfId="0" applyFont="1" applyBorder="1" applyAlignment="1">
      <alignment horizontal="left" vertical="top" wrapText="1"/>
    </xf>
    <xf numFmtId="0" fontId="3" fillId="0" borderId="14" xfId="63" applyFont="1" applyBorder="1" applyAlignment="1">
      <alignment horizontal="left" vertical="top" wrapText="1"/>
      <protection/>
    </xf>
    <xf numFmtId="165" fontId="3" fillId="0" borderId="15" xfId="62" applyNumberFormat="1" applyFont="1" applyBorder="1" applyAlignment="1">
      <alignment horizontal="center" vertical="top" wrapText="1"/>
      <protection/>
    </xf>
    <xf numFmtId="165" fontId="43" fillId="0" borderId="1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43" fillId="0" borderId="14" xfId="0" applyFont="1" applyBorder="1" applyAlignment="1">
      <alignment horizontal="left" vertical="top" wrapText="1"/>
    </xf>
    <xf numFmtId="165" fontId="44" fillId="0" borderId="1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164" fontId="3" fillId="0" borderId="14" xfId="0" applyNumberFormat="1" applyFont="1" applyBorder="1" applyAlignment="1">
      <alignment vertical="top" wrapText="1"/>
    </xf>
    <xf numFmtId="0" fontId="5" fillId="0" borderId="14" xfId="53" applyFont="1" applyBorder="1" applyAlignment="1">
      <alignment vertical="top" wrapText="1"/>
      <protection/>
    </xf>
    <xf numFmtId="0" fontId="3" fillId="0" borderId="14" xfId="60" applyFont="1" applyBorder="1" applyAlignment="1">
      <alignment vertical="top" wrapText="1"/>
      <protection/>
    </xf>
    <xf numFmtId="49" fontId="4" fillId="0" borderId="14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164" fontId="4" fillId="0" borderId="10" xfId="61" applyNumberFormat="1" applyFont="1" applyBorder="1" applyAlignment="1">
      <alignment horizontal="center" vertical="top" wrapText="1"/>
      <protection/>
    </xf>
    <xf numFmtId="165" fontId="4" fillId="0" borderId="10" xfId="62" applyNumberFormat="1" applyFont="1" applyBorder="1" applyAlignment="1">
      <alignment horizontal="center" vertical="top" wrapText="1"/>
      <protection/>
    </xf>
    <xf numFmtId="165" fontId="3" fillId="0" borderId="10" xfId="62" applyNumberFormat="1" applyFont="1" applyBorder="1" applyAlignment="1">
      <alignment horizontal="center" vertical="top" wrapText="1"/>
      <protection/>
    </xf>
    <xf numFmtId="165" fontId="43" fillId="0" borderId="10" xfId="0" applyNumberFormat="1" applyFont="1" applyBorder="1" applyAlignment="1">
      <alignment horizontal="center" vertical="top" wrapText="1"/>
    </xf>
    <xf numFmtId="165" fontId="4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165" fontId="45" fillId="0" borderId="16" xfId="0" applyNumberFormat="1" applyFont="1" applyBorder="1" applyAlignment="1">
      <alignment horizontal="center" vertical="top" wrapText="1"/>
    </xf>
    <xf numFmtId="0" fontId="45" fillId="0" borderId="17" xfId="0" applyFont="1" applyBorder="1" applyAlignment="1">
      <alignment horizontal="left" vertical="top" wrapText="1"/>
    </xf>
    <xf numFmtId="164" fontId="6" fillId="0" borderId="18" xfId="61" applyNumberFormat="1" applyFont="1" applyBorder="1" applyAlignment="1">
      <alignment horizontal="center" vertical="top" wrapText="1"/>
      <protection/>
    </xf>
    <xf numFmtId="0" fontId="46" fillId="0" borderId="18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165" fontId="6" fillId="0" borderId="18" xfId="62" applyNumberFormat="1" applyFont="1" applyBorder="1" applyAlignment="1">
      <alignment horizontal="center" vertical="top" wrapText="1"/>
      <protection/>
    </xf>
    <xf numFmtId="165" fontId="6" fillId="0" borderId="19" xfId="62" applyNumberFormat="1" applyFont="1" applyBorder="1" applyAlignment="1">
      <alignment horizontal="center" vertical="top" wrapText="1"/>
      <protection/>
    </xf>
    <xf numFmtId="165" fontId="4" fillId="0" borderId="15" xfId="62" applyNumberFormat="1" applyFont="1" applyBorder="1" applyAlignment="1">
      <alignment horizontal="center" vertical="top" wrapText="1"/>
      <protection/>
    </xf>
    <xf numFmtId="0" fontId="3" fillId="0" borderId="20" xfId="63" applyFont="1" applyBorder="1" applyAlignment="1">
      <alignment horizontal="left" vertical="top" wrapText="1"/>
      <protection/>
    </xf>
    <xf numFmtId="164" fontId="3" fillId="0" borderId="21" xfId="61" applyNumberFormat="1" applyFont="1" applyBorder="1" applyAlignment="1">
      <alignment horizontal="center" vertical="top" wrapText="1"/>
      <protection/>
    </xf>
    <xf numFmtId="0" fontId="3" fillId="0" borderId="21" xfId="61" applyFont="1" applyBorder="1" applyAlignment="1">
      <alignment horizontal="center" vertical="top" wrapText="1"/>
      <protection/>
    </xf>
    <xf numFmtId="165" fontId="3" fillId="0" borderId="21" xfId="62" applyNumberFormat="1" applyFont="1" applyBorder="1" applyAlignment="1">
      <alignment horizontal="center" vertical="top" wrapText="1"/>
      <protection/>
    </xf>
    <xf numFmtId="165" fontId="3" fillId="0" borderId="22" xfId="62" applyNumberFormat="1" applyFont="1" applyBorder="1" applyAlignment="1">
      <alignment horizontal="center" vertical="top" wrapText="1"/>
      <protection/>
    </xf>
    <xf numFmtId="0" fontId="45" fillId="0" borderId="16" xfId="0" applyFont="1" applyBorder="1" applyAlignment="1">
      <alignment horizontal="left" vertical="top" wrapText="1"/>
    </xf>
    <xf numFmtId="0" fontId="6" fillId="0" borderId="17" xfId="63" applyFont="1" applyBorder="1" applyAlignment="1">
      <alignment horizontal="left" vertical="top" wrapText="1"/>
      <protection/>
    </xf>
    <xf numFmtId="0" fontId="6" fillId="0" borderId="18" xfId="61" applyFont="1" applyBorder="1" applyAlignment="1">
      <alignment horizontal="center" vertical="top" wrapText="1"/>
      <protection/>
    </xf>
    <xf numFmtId="165" fontId="45" fillId="0" borderId="18" xfId="0" applyNumberFormat="1" applyFont="1" applyBorder="1" applyAlignment="1">
      <alignment horizontal="center" vertical="top" wrapText="1"/>
    </xf>
    <xf numFmtId="0" fontId="43" fillId="0" borderId="20" xfId="0" applyFont="1" applyBorder="1" applyAlignment="1">
      <alignment horizontal="left" vertical="top" wrapText="1"/>
    </xf>
    <xf numFmtId="164" fontId="3" fillId="0" borderId="21" xfId="65" applyNumberFormat="1" applyFont="1" applyBorder="1" applyAlignment="1">
      <alignment horizontal="center" vertical="top" wrapText="1"/>
      <protection/>
    </xf>
    <xf numFmtId="0" fontId="3" fillId="0" borderId="21" xfId="65" applyFont="1" applyBorder="1" applyAlignment="1">
      <alignment horizontal="center" vertical="top" wrapText="1"/>
      <protection/>
    </xf>
    <xf numFmtId="165" fontId="43" fillId="0" borderId="21" xfId="0" applyNumberFormat="1" applyFont="1" applyBorder="1" applyAlignment="1">
      <alignment horizontal="center" vertical="top" wrapText="1"/>
    </xf>
    <xf numFmtId="164" fontId="6" fillId="0" borderId="18" xfId="65" applyNumberFormat="1" applyFont="1" applyBorder="1" applyAlignment="1">
      <alignment horizontal="center" vertical="top" wrapText="1"/>
      <protection/>
    </xf>
    <xf numFmtId="0" fontId="6" fillId="0" borderId="18" xfId="65" applyFont="1" applyBorder="1" applyAlignment="1">
      <alignment horizontal="center" vertical="top" wrapText="1"/>
      <protection/>
    </xf>
    <xf numFmtId="165" fontId="45" fillId="0" borderId="19" xfId="0" applyNumberFormat="1" applyFont="1" applyBorder="1" applyAlignment="1">
      <alignment horizontal="center" vertical="top" wrapText="1"/>
    </xf>
    <xf numFmtId="165" fontId="43" fillId="0" borderId="22" xfId="0" applyNumberFormat="1" applyFont="1" applyBorder="1" applyAlignment="1">
      <alignment horizontal="center" vertical="top" wrapText="1"/>
    </xf>
    <xf numFmtId="165" fontId="43" fillId="0" borderId="11" xfId="0" applyNumberFormat="1" applyFont="1" applyBorder="1" applyAlignment="1">
      <alignment horizontal="center" vertical="top" wrapText="1"/>
    </xf>
    <xf numFmtId="165" fontId="45" fillId="0" borderId="22" xfId="0" applyNumberFormat="1" applyFont="1" applyBorder="1" applyAlignment="1">
      <alignment horizontal="center" vertical="top" wrapText="1"/>
    </xf>
    <xf numFmtId="165" fontId="45" fillId="0" borderId="15" xfId="0" applyNumberFormat="1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center" wrapText="1"/>
    </xf>
    <xf numFmtId="165" fontId="3" fillId="0" borderId="0" xfId="0" applyNumberFormat="1" applyFont="1" applyAlignment="1">
      <alignment horizontal="right" vertical="top" wrapText="1"/>
    </xf>
    <xf numFmtId="165" fontId="3" fillId="0" borderId="10" xfId="61" applyNumberFormat="1" applyFont="1" applyBorder="1" applyAlignment="1">
      <alignment horizontal="center" vertical="top" wrapText="1"/>
      <protection/>
    </xf>
    <xf numFmtId="165" fontId="3" fillId="0" borderId="21" xfId="61" applyNumberFormat="1" applyFont="1" applyBorder="1" applyAlignment="1">
      <alignment horizontal="center" vertical="top" wrapText="1"/>
      <protection/>
    </xf>
    <xf numFmtId="165" fontId="6" fillId="0" borderId="18" xfId="61" applyNumberFormat="1" applyFont="1" applyBorder="1" applyAlignment="1">
      <alignment horizontal="center" vertical="top" wrapText="1"/>
      <protection/>
    </xf>
    <xf numFmtId="165" fontId="3" fillId="0" borderId="21" xfId="65" applyNumberFormat="1" applyFont="1" applyBorder="1" applyAlignment="1">
      <alignment horizontal="center" vertical="top" wrapText="1"/>
      <protection/>
    </xf>
    <xf numFmtId="165" fontId="6" fillId="0" borderId="18" xfId="65" applyNumberFormat="1" applyFont="1" applyBorder="1" applyAlignment="1">
      <alignment horizontal="center" vertical="top" wrapText="1"/>
      <protection/>
    </xf>
    <xf numFmtId="165" fontId="3" fillId="0" borderId="10" xfId="66" applyNumberFormat="1" applyFont="1" applyBorder="1" applyAlignment="1">
      <alignment horizontal="center" vertical="top" wrapText="1"/>
      <protection/>
    </xf>
    <xf numFmtId="165" fontId="3" fillId="0" borderId="10" xfId="0" applyNumberFormat="1" applyFont="1" applyBorder="1" applyAlignment="1">
      <alignment horizontal="center" vertical="top"/>
    </xf>
    <xf numFmtId="165" fontId="5" fillId="0" borderId="10" xfId="0" applyNumberFormat="1" applyFont="1" applyBorder="1" applyAlignment="1">
      <alignment horizontal="center" vertical="top" wrapText="1"/>
    </xf>
    <xf numFmtId="165" fontId="3" fillId="0" borderId="10" xfId="65" applyNumberFormat="1" applyFont="1" applyBorder="1" applyAlignment="1">
      <alignment horizontal="center" vertical="top" wrapText="1"/>
      <protection/>
    </xf>
    <xf numFmtId="165" fontId="3" fillId="33" borderId="10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65" fontId="3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4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65" fontId="3" fillId="0" borderId="21" xfId="0" applyNumberFormat="1" applyFont="1" applyBorder="1" applyAlignment="1">
      <alignment horizontal="center" vertical="top" wrapText="1"/>
    </xf>
    <xf numFmtId="0" fontId="45" fillId="0" borderId="18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 wrapText="1"/>
    </xf>
    <xf numFmtId="165" fontId="5" fillId="0" borderId="2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center" vertical="top" wrapText="1"/>
    </xf>
    <xf numFmtId="165" fontId="45" fillId="0" borderId="13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7" fillId="0" borderId="23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174" fontId="47" fillId="0" borderId="13" xfId="0" applyNumberFormat="1" applyFont="1" applyBorder="1" applyAlignment="1">
      <alignment horizontal="center" vertical="top" wrapText="1"/>
    </xf>
    <xf numFmtId="174" fontId="47" fillId="0" borderId="12" xfId="0" applyNumberFormat="1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165" fontId="4" fillId="0" borderId="18" xfId="0" applyNumberFormat="1" applyFont="1" applyBorder="1" applyAlignment="1">
      <alignment horizontal="center" vertical="top" wrapText="1"/>
    </xf>
    <xf numFmtId="165" fontId="4" fillId="0" borderId="21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4" fillId="0" borderId="18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2 7" xfId="58"/>
    <cellStyle name="Обычный 2 8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3" xfId="76"/>
    <cellStyle name="Финансовый 4" xfId="77"/>
    <cellStyle name="Финансовый 5" xfId="78"/>
    <cellStyle name="Финансовый 6" xfId="79"/>
    <cellStyle name="Финансовый 7" xfId="80"/>
    <cellStyle name="Финансовый 8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8.7109375" style="2" customWidth="1"/>
    <col min="2" max="2" width="7.8515625" style="2" customWidth="1"/>
    <col min="3" max="3" width="19.8515625" style="2" customWidth="1"/>
    <col min="4" max="4" width="13.140625" style="16" customWidth="1"/>
    <col min="5" max="5" width="12.8515625" style="16" customWidth="1"/>
    <col min="6" max="6" width="7.421875" style="2" customWidth="1"/>
    <col min="7" max="16384" width="9.140625" style="2" customWidth="1"/>
  </cols>
  <sheetData>
    <row r="1" spans="3:6" ht="12.75">
      <c r="C1" s="117" t="s">
        <v>239</v>
      </c>
      <c r="D1" s="117"/>
      <c r="E1" s="117"/>
      <c r="F1" s="117"/>
    </row>
    <row r="2" spans="3:6" ht="12.75">
      <c r="C2" s="117" t="s">
        <v>240</v>
      </c>
      <c r="D2" s="117"/>
      <c r="E2" s="117"/>
      <c r="F2" s="117"/>
    </row>
    <row r="3" spans="3:6" ht="12.75">
      <c r="C3" s="117" t="s">
        <v>259</v>
      </c>
      <c r="D3" s="117"/>
      <c r="E3" s="117"/>
      <c r="F3" s="117"/>
    </row>
    <row r="4" spans="3:5" ht="12.75">
      <c r="C4" s="22"/>
      <c r="D4" s="80"/>
      <c r="E4" s="22"/>
    </row>
    <row r="5" spans="1:6" ht="14.25">
      <c r="A5" s="118" t="s">
        <v>241</v>
      </c>
      <c r="B5" s="118"/>
      <c r="C5" s="118"/>
      <c r="D5" s="118"/>
      <c r="E5" s="118"/>
      <c r="F5" s="118"/>
    </row>
    <row r="6" ht="13.5" thickBot="1">
      <c r="E6" s="16" t="s">
        <v>242</v>
      </c>
    </row>
    <row r="7" spans="1:12" ht="12.75">
      <c r="A7" s="120" t="s">
        <v>0</v>
      </c>
      <c r="B7" s="119" t="s">
        <v>1</v>
      </c>
      <c r="C7" s="119"/>
      <c r="D7" s="113" t="s">
        <v>253</v>
      </c>
      <c r="E7" s="122" t="s">
        <v>254</v>
      </c>
      <c r="F7" s="115" t="s">
        <v>255</v>
      </c>
      <c r="J7" s="105"/>
      <c r="K7" s="105"/>
      <c r="L7" s="106"/>
    </row>
    <row r="8" spans="1:12" ht="51.75" thickBot="1">
      <c r="A8" s="121"/>
      <c r="B8" s="101" t="s">
        <v>2</v>
      </c>
      <c r="C8" s="101" t="s">
        <v>3</v>
      </c>
      <c r="D8" s="114"/>
      <c r="E8" s="123"/>
      <c r="F8" s="116"/>
      <c r="J8" s="105"/>
      <c r="K8" s="105"/>
      <c r="L8" s="106"/>
    </row>
    <row r="9" spans="1:6" ht="13.5" thickBot="1">
      <c r="A9" s="107">
        <v>1</v>
      </c>
      <c r="B9" s="108">
        <v>2</v>
      </c>
      <c r="C9" s="108">
        <v>3</v>
      </c>
      <c r="D9" s="109">
        <v>4</v>
      </c>
      <c r="E9" s="109">
        <v>5</v>
      </c>
      <c r="F9" s="110">
        <v>6</v>
      </c>
    </row>
    <row r="10" spans="1:6" ht="42.75">
      <c r="A10" s="51" t="s">
        <v>243</v>
      </c>
      <c r="B10" s="52">
        <v>48</v>
      </c>
      <c r="C10" s="53"/>
      <c r="D10" s="66">
        <v>2000</v>
      </c>
      <c r="E10" s="55">
        <v>2069.8199999999997</v>
      </c>
      <c r="F10" s="56">
        <f>E10/D10*100</f>
        <v>103.49099999999997</v>
      </c>
    </row>
    <row r="11" spans="1:6" ht="25.5">
      <c r="A11" s="29" t="s">
        <v>248</v>
      </c>
      <c r="B11" s="40">
        <v>48</v>
      </c>
      <c r="C11" s="7" t="s">
        <v>249</v>
      </c>
      <c r="D11" s="45">
        <v>2000</v>
      </c>
      <c r="E11" s="41">
        <v>2069.8199999999997</v>
      </c>
      <c r="F11" s="57">
        <f aca="true" t="shared" si="0" ref="F11:F17">E11/D11*100</f>
        <v>103.49099999999997</v>
      </c>
    </row>
    <row r="12" spans="1:6" ht="25.5">
      <c r="A12" s="25" t="s">
        <v>8</v>
      </c>
      <c r="B12" s="3">
        <v>48</v>
      </c>
      <c r="C12" s="1" t="s">
        <v>4</v>
      </c>
      <c r="D12" s="81">
        <v>400</v>
      </c>
      <c r="E12" s="42">
        <v>399.8</v>
      </c>
      <c r="F12" s="26">
        <f t="shared" si="0"/>
        <v>99.95</v>
      </c>
    </row>
    <row r="13" spans="1:6" ht="25.5">
      <c r="A13" s="25" t="s">
        <v>9</v>
      </c>
      <c r="B13" s="3">
        <v>48</v>
      </c>
      <c r="C13" s="1" t="s">
        <v>5</v>
      </c>
      <c r="D13" s="81">
        <v>0</v>
      </c>
      <c r="E13" s="42">
        <v>-16.07</v>
      </c>
      <c r="F13" s="26"/>
    </row>
    <row r="14" spans="1:6" ht="12.75">
      <c r="A14" s="25" t="s">
        <v>10</v>
      </c>
      <c r="B14" s="3">
        <v>48</v>
      </c>
      <c r="C14" s="1" t="s">
        <v>6</v>
      </c>
      <c r="D14" s="81">
        <v>400</v>
      </c>
      <c r="E14" s="42">
        <v>460.03</v>
      </c>
      <c r="F14" s="26">
        <f t="shared" si="0"/>
        <v>115.0075</v>
      </c>
    </row>
    <row r="15" spans="1:6" ht="26.25" thickBot="1">
      <c r="A15" s="58" t="s">
        <v>11</v>
      </c>
      <c r="B15" s="59">
        <v>48</v>
      </c>
      <c r="C15" s="60" t="s">
        <v>7</v>
      </c>
      <c r="D15" s="82">
        <v>1200</v>
      </c>
      <c r="E15" s="61">
        <v>1226.06</v>
      </c>
      <c r="F15" s="62">
        <f t="shared" si="0"/>
        <v>102.17166666666667</v>
      </c>
    </row>
    <row r="16" spans="1:6" ht="28.5">
      <c r="A16" s="64" t="s">
        <v>244</v>
      </c>
      <c r="B16" s="52">
        <v>76</v>
      </c>
      <c r="C16" s="65"/>
      <c r="D16" s="83">
        <v>20</v>
      </c>
      <c r="E16" s="66">
        <v>20.3</v>
      </c>
      <c r="F16" s="56">
        <f t="shared" si="0"/>
        <v>101.50000000000001</v>
      </c>
    </row>
    <row r="17" spans="1:6" ht="39" thickBot="1">
      <c r="A17" s="67" t="s">
        <v>13</v>
      </c>
      <c r="B17" s="68">
        <v>76</v>
      </c>
      <c r="C17" s="69" t="s">
        <v>12</v>
      </c>
      <c r="D17" s="84">
        <v>20</v>
      </c>
      <c r="E17" s="70">
        <v>20.3</v>
      </c>
      <c r="F17" s="62">
        <f t="shared" si="0"/>
        <v>101.50000000000001</v>
      </c>
    </row>
    <row r="18" spans="1:6" ht="42.75">
      <c r="A18" s="51" t="s">
        <v>245</v>
      </c>
      <c r="B18" s="71">
        <v>81</v>
      </c>
      <c r="C18" s="72"/>
      <c r="D18" s="85">
        <v>140</v>
      </c>
      <c r="E18" s="66">
        <f>E19</f>
        <v>144</v>
      </c>
      <c r="F18" s="73">
        <f>E18/D18*100</f>
        <v>102.85714285714285</v>
      </c>
    </row>
    <row r="19" spans="1:6" ht="39" thickBot="1">
      <c r="A19" s="67" t="s">
        <v>13</v>
      </c>
      <c r="B19" s="68">
        <v>81</v>
      </c>
      <c r="C19" s="69" t="s">
        <v>12</v>
      </c>
      <c r="D19" s="84">
        <v>140</v>
      </c>
      <c r="E19" s="70">
        <v>144</v>
      </c>
      <c r="F19" s="74">
        <f>E19/D19*100</f>
        <v>102.85714285714285</v>
      </c>
    </row>
    <row r="20" spans="1:6" ht="28.5">
      <c r="A20" s="64" t="s">
        <v>246</v>
      </c>
      <c r="B20" s="52">
        <v>106</v>
      </c>
      <c r="C20" s="65"/>
      <c r="D20" s="66">
        <f>D21</f>
        <v>75</v>
      </c>
      <c r="E20" s="66">
        <f>E21</f>
        <v>81.69999999999999</v>
      </c>
      <c r="F20" s="73">
        <f aca="true" t="shared" si="1" ref="F20:F81">E20/D20*100</f>
        <v>108.93333333333332</v>
      </c>
    </row>
    <row r="21" spans="1:6" ht="25.5">
      <c r="A21" s="29" t="s">
        <v>55</v>
      </c>
      <c r="B21" s="5">
        <v>106</v>
      </c>
      <c r="C21" s="7" t="s">
        <v>59</v>
      </c>
      <c r="D21" s="44">
        <f>D22+D23</f>
        <v>75</v>
      </c>
      <c r="E21" s="44">
        <f>E22+E23</f>
        <v>81.69999999999999</v>
      </c>
      <c r="F21" s="77">
        <f t="shared" si="1"/>
        <v>108.93333333333332</v>
      </c>
    </row>
    <row r="22" spans="1:6" ht="25.5">
      <c r="A22" s="25" t="s">
        <v>15</v>
      </c>
      <c r="B22" s="3">
        <v>106</v>
      </c>
      <c r="C22" s="6" t="s">
        <v>14</v>
      </c>
      <c r="D22" s="86">
        <v>0</v>
      </c>
      <c r="E22" s="43">
        <v>2.1</v>
      </c>
      <c r="F22" s="27"/>
    </row>
    <row r="23" spans="1:6" ht="39" thickBot="1">
      <c r="A23" s="67" t="s">
        <v>13</v>
      </c>
      <c r="B23" s="68">
        <v>106</v>
      </c>
      <c r="C23" s="69" t="s">
        <v>12</v>
      </c>
      <c r="D23" s="84">
        <v>75</v>
      </c>
      <c r="E23" s="70">
        <v>79.6</v>
      </c>
      <c r="F23" s="74">
        <f t="shared" si="1"/>
        <v>106.13333333333333</v>
      </c>
    </row>
    <row r="24" spans="1:6" ht="57">
      <c r="A24" s="64" t="s">
        <v>247</v>
      </c>
      <c r="B24" s="52">
        <v>141</v>
      </c>
      <c r="C24" s="65"/>
      <c r="D24" s="66">
        <f>D25</f>
        <v>1820</v>
      </c>
      <c r="E24" s="66">
        <f>E25</f>
        <v>1959.2150000000001</v>
      </c>
      <c r="F24" s="73">
        <f t="shared" si="1"/>
        <v>107.64917582417584</v>
      </c>
    </row>
    <row r="25" spans="1:6" ht="25.5">
      <c r="A25" s="29" t="s">
        <v>55</v>
      </c>
      <c r="B25" s="5">
        <v>141</v>
      </c>
      <c r="C25" s="7" t="s">
        <v>59</v>
      </c>
      <c r="D25" s="44">
        <f>SUM(D26:D31)</f>
        <v>1820</v>
      </c>
      <c r="E25" s="44">
        <f>SUM(E26:E31)</f>
        <v>1959.2150000000001</v>
      </c>
      <c r="F25" s="77">
        <f t="shared" si="1"/>
        <v>107.64917582417584</v>
      </c>
    </row>
    <row r="26" spans="1:6" ht="51">
      <c r="A26" s="25" t="s">
        <v>16</v>
      </c>
      <c r="B26" s="3">
        <v>141</v>
      </c>
      <c r="C26" s="1" t="s">
        <v>17</v>
      </c>
      <c r="D26" s="81">
        <v>0</v>
      </c>
      <c r="E26" s="43">
        <v>16</v>
      </c>
      <c r="F26" s="27"/>
    </row>
    <row r="27" spans="1:6" ht="25.5">
      <c r="A27" s="25" t="s">
        <v>15</v>
      </c>
      <c r="B27" s="3">
        <v>141</v>
      </c>
      <c r="C27" s="6" t="s">
        <v>14</v>
      </c>
      <c r="D27" s="86">
        <v>0</v>
      </c>
      <c r="E27" s="43">
        <v>41</v>
      </c>
      <c r="F27" s="27"/>
    </row>
    <row r="28" spans="1:6" ht="38.25">
      <c r="A28" s="25" t="s">
        <v>18</v>
      </c>
      <c r="B28" s="3">
        <v>141</v>
      </c>
      <c r="C28" s="6" t="s">
        <v>19</v>
      </c>
      <c r="D28" s="86">
        <v>0</v>
      </c>
      <c r="E28" s="43">
        <v>10</v>
      </c>
      <c r="F28" s="27"/>
    </row>
    <row r="29" spans="1:6" ht="51">
      <c r="A29" s="25" t="s">
        <v>20</v>
      </c>
      <c r="B29" s="3">
        <v>141</v>
      </c>
      <c r="C29" s="6" t="s">
        <v>21</v>
      </c>
      <c r="D29" s="86">
        <v>780</v>
      </c>
      <c r="E29" s="43">
        <v>836.438</v>
      </c>
      <c r="F29" s="27">
        <f t="shared" si="1"/>
        <v>107.23564102564103</v>
      </c>
    </row>
    <row r="30" spans="1:6" ht="63.75">
      <c r="A30" s="25" t="s">
        <v>22</v>
      </c>
      <c r="B30" s="3">
        <v>141</v>
      </c>
      <c r="C30" s="6" t="s">
        <v>23</v>
      </c>
      <c r="D30" s="86">
        <v>0</v>
      </c>
      <c r="E30" s="43">
        <v>2</v>
      </c>
      <c r="F30" s="27"/>
    </row>
    <row r="31" spans="1:6" ht="39" thickBot="1">
      <c r="A31" s="67" t="s">
        <v>13</v>
      </c>
      <c r="B31" s="68">
        <v>141</v>
      </c>
      <c r="C31" s="69" t="s">
        <v>12</v>
      </c>
      <c r="D31" s="84">
        <v>1040</v>
      </c>
      <c r="E31" s="70">
        <v>1053.777</v>
      </c>
      <c r="F31" s="74">
        <f t="shared" si="1"/>
        <v>101.32471153846154</v>
      </c>
    </row>
    <row r="32" spans="1:6" ht="28.5">
      <c r="A32" s="79" t="s">
        <v>250</v>
      </c>
      <c r="B32" s="52">
        <v>177</v>
      </c>
      <c r="C32" s="65"/>
      <c r="D32" s="83">
        <v>90</v>
      </c>
      <c r="E32" s="66">
        <v>89.2</v>
      </c>
      <c r="F32" s="73">
        <f t="shared" si="1"/>
        <v>99.11111111111111</v>
      </c>
    </row>
    <row r="33" spans="1:6" ht="39" thickBot="1">
      <c r="A33" s="67" t="s">
        <v>13</v>
      </c>
      <c r="B33" s="68">
        <v>177</v>
      </c>
      <c r="C33" s="69" t="s">
        <v>12</v>
      </c>
      <c r="D33" s="84">
        <v>90</v>
      </c>
      <c r="E33" s="70">
        <v>89.2</v>
      </c>
      <c r="F33" s="74">
        <f t="shared" si="1"/>
        <v>99.11111111111111</v>
      </c>
    </row>
    <row r="34" spans="1:6" ht="28.5">
      <c r="A34" s="63" t="s">
        <v>39</v>
      </c>
      <c r="B34" s="78">
        <v>182</v>
      </c>
      <c r="C34" s="63"/>
      <c r="D34" s="50">
        <f>D35+D40+D45+D49+D54+D51</f>
        <v>649116</v>
      </c>
      <c r="E34" s="50">
        <f>E35+E40+E45+E49+E54+E51</f>
        <v>678190.0499999999</v>
      </c>
      <c r="F34" s="50">
        <f t="shared" si="1"/>
        <v>104.47902223947645</v>
      </c>
    </row>
    <row r="35" spans="1:6" ht="25.5">
      <c r="A35" s="39" t="s">
        <v>251</v>
      </c>
      <c r="B35" s="5">
        <v>182</v>
      </c>
      <c r="C35" s="7" t="s">
        <v>252</v>
      </c>
      <c r="D35" s="45">
        <f>D36+D37+D39+D38</f>
        <v>381915</v>
      </c>
      <c r="E35" s="45">
        <f>E36+E37+E39+E38</f>
        <v>402498.20999999996</v>
      </c>
      <c r="F35" s="44">
        <f t="shared" si="1"/>
        <v>105.38947409763952</v>
      </c>
    </row>
    <row r="36" spans="1:6" ht="76.5">
      <c r="A36" s="46" t="s">
        <v>24</v>
      </c>
      <c r="B36" s="21">
        <v>182</v>
      </c>
      <c r="C36" s="8" t="s">
        <v>40</v>
      </c>
      <c r="D36" s="47">
        <v>377515</v>
      </c>
      <c r="E36" s="47">
        <v>398428.16</v>
      </c>
      <c r="F36" s="43">
        <f t="shared" si="1"/>
        <v>105.53968981364979</v>
      </c>
    </row>
    <row r="37" spans="1:6" ht="102">
      <c r="A37" s="48" t="s">
        <v>25</v>
      </c>
      <c r="B37" s="21">
        <v>182</v>
      </c>
      <c r="C37" s="8" t="s">
        <v>41</v>
      </c>
      <c r="D37" s="47">
        <v>1500</v>
      </c>
      <c r="E37" s="47">
        <v>1488.05</v>
      </c>
      <c r="F37" s="43">
        <f t="shared" si="1"/>
        <v>99.20333333333333</v>
      </c>
    </row>
    <row r="38" spans="1:6" ht="38.25">
      <c r="A38" s="48" t="s">
        <v>26</v>
      </c>
      <c r="B38" s="21">
        <v>182</v>
      </c>
      <c r="C38" s="8" t="s">
        <v>42</v>
      </c>
      <c r="D38" s="47">
        <v>2600</v>
      </c>
      <c r="E38" s="47">
        <v>2272.25</v>
      </c>
      <c r="F38" s="43">
        <f t="shared" si="1"/>
        <v>87.39423076923077</v>
      </c>
    </row>
    <row r="39" spans="1:6" ht="76.5">
      <c r="A39" s="46" t="s">
        <v>27</v>
      </c>
      <c r="B39" s="21">
        <v>182</v>
      </c>
      <c r="C39" s="8" t="s">
        <v>43</v>
      </c>
      <c r="D39" s="47">
        <v>300</v>
      </c>
      <c r="E39" s="47">
        <v>309.75</v>
      </c>
      <c r="F39" s="43">
        <f t="shared" si="1"/>
        <v>103.25</v>
      </c>
    </row>
    <row r="40" spans="1:6" ht="25.5">
      <c r="A40" s="39" t="s">
        <v>28</v>
      </c>
      <c r="B40" s="5">
        <v>182</v>
      </c>
      <c r="C40" s="7" t="s">
        <v>44</v>
      </c>
      <c r="D40" s="45">
        <f>D41+D42+D43+D44</f>
        <v>119770</v>
      </c>
      <c r="E40" s="45">
        <f>E41+E42+E43+E44</f>
        <v>121669.03000000001</v>
      </c>
      <c r="F40" s="44">
        <f t="shared" si="1"/>
        <v>101.58556399766219</v>
      </c>
    </row>
    <row r="41" spans="1:6" ht="25.5">
      <c r="A41" s="46" t="s">
        <v>29</v>
      </c>
      <c r="B41" s="21">
        <v>182</v>
      </c>
      <c r="C41" s="8" t="s">
        <v>45</v>
      </c>
      <c r="D41" s="47">
        <v>118700</v>
      </c>
      <c r="E41" s="47">
        <v>120577.85</v>
      </c>
      <c r="F41" s="43">
        <f t="shared" si="1"/>
        <v>101.58201347935973</v>
      </c>
    </row>
    <row r="42" spans="1:6" ht="38.25">
      <c r="A42" s="46" t="s">
        <v>30</v>
      </c>
      <c r="B42" s="21">
        <v>182</v>
      </c>
      <c r="C42" s="8" t="s">
        <v>46</v>
      </c>
      <c r="D42" s="47">
        <v>0</v>
      </c>
      <c r="E42" s="47">
        <v>33.38</v>
      </c>
      <c r="F42" s="43"/>
    </row>
    <row r="43" spans="1:6" ht="12.75">
      <c r="A43" s="46" t="s">
        <v>31</v>
      </c>
      <c r="B43" s="21">
        <v>182</v>
      </c>
      <c r="C43" s="8" t="s">
        <v>47</v>
      </c>
      <c r="D43" s="47">
        <v>170</v>
      </c>
      <c r="E43" s="47">
        <v>165.75</v>
      </c>
      <c r="F43" s="43">
        <f t="shared" si="1"/>
        <v>97.5</v>
      </c>
    </row>
    <row r="44" spans="1:6" ht="38.25">
      <c r="A44" s="46" t="s">
        <v>32</v>
      </c>
      <c r="B44" s="21">
        <v>182</v>
      </c>
      <c r="C44" s="8" t="s">
        <v>48</v>
      </c>
      <c r="D44" s="47">
        <v>900</v>
      </c>
      <c r="E44" s="47">
        <v>892.05</v>
      </c>
      <c r="F44" s="43">
        <f t="shared" si="1"/>
        <v>99.11666666666666</v>
      </c>
    </row>
    <row r="45" spans="1:6" ht="25.5">
      <c r="A45" s="39" t="s">
        <v>33</v>
      </c>
      <c r="B45" s="5">
        <v>182</v>
      </c>
      <c r="C45" s="7" t="s">
        <v>49</v>
      </c>
      <c r="D45" s="45">
        <f>D46+D47+D48</f>
        <v>139550</v>
      </c>
      <c r="E45" s="45">
        <f>E46+E47+E48</f>
        <v>145351.21</v>
      </c>
      <c r="F45" s="44">
        <f t="shared" si="1"/>
        <v>104.15708348262271</v>
      </c>
    </row>
    <row r="46" spans="1:6" ht="38.25">
      <c r="A46" s="46" t="s">
        <v>34</v>
      </c>
      <c r="B46" s="21">
        <v>182</v>
      </c>
      <c r="C46" s="8" t="s">
        <v>50</v>
      </c>
      <c r="D46" s="47">
        <v>7000</v>
      </c>
      <c r="E46" s="47">
        <v>7169.68</v>
      </c>
      <c r="F46" s="43">
        <f t="shared" si="1"/>
        <v>102.424</v>
      </c>
    </row>
    <row r="47" spans="1:6" ht="63.75">
      <c r="A47" s="46" t="s">
        <v>35</v>
      </c>
      <c r="B47" s="21">
        <v>182</v>
      </c>
      <c r="C47" s="8" t="s">
        <v>51</v>
      </c>
      <c r="D47" s="47">
        <v>7250</v>
      </c>
      <c r="E47" s="47">
        <v>8980.66</v>
      </c>
      <c r="F47" s="43">
        <f t="shared" si="1"/>
        <v>123.8711724137931</v>
      </c>
    </row>
    <row r="48" spans="1:6" ht="63.75">
      <c r="A48" s="46" t="s">
        <v>36</v>
      </c>
      <c r="B48" s="21">
        <v>182</v>
      </c>
      <c r="C48" s="8" t="s">
        <v>52</v>
      </c>
      <c r="D48" s="47">
        <v>125300</v>
      </c>
      <c r="E48" s="47">
        <v>129200.87</v>
      </c>
      <c r="F48" s="43">
        <f t="shared" si="1"/>
        <v>103.11322426177173</v>
      </c>
    </row>
    <row r="49" spans="1:6" ht="25.5">
      <c r="A49" s="39" t="s">
        <v>37</v>
      </c>
      <c r="B49" s="5">
        <v>182</v>
      </c>
      <c r="C49" s="7" t="s">
        <v>53</v>
      </c>
      <c r="D49" s="45">
        <f>D50</f>
        <v>7700</v>
      </c>
      <c r="E49" s="45">
        <f>E50</f>
        <v>8492.45</v>
      </c>
      <c r="F49" s="44">
        <f t="shared" si="1"/>
        <v>110.29155844155845</v>
      </c>
    </row>
    <row r="50" spans="1:6" ht="38.25">
      <c r="A50" s="46" t="s">
        <v>38</v>
      </c>
      <c r="B50" s="21">
        <v>182</v>
      </c>
      <c r="C50" s="8" t="s">
        <v>54</v>
      </c>
      <c r="D50" s="47">
        <v>7700</v>
      </c>
      <c r="E50" s="47">
        <v>8492.45</v>
      </c>
      <c r="F50" s="43">
        <f t="shared" si="1"/>
        <v>110.29155844155845</v>
      </c>
    </row>
    <row r="51" spans="1:6" ht="38.25">
      <c r="A51" s="39" t="s">
        <v>233</v>
      </c>
      <c r="B51" s="5">
        <v>182</v>
      </c>
      <c r="C51" s="7" t="s">
        <v>234</v>
      </c>
      <c r="D51" s="45">
        <f>SUM(D52:D53)</f>
        <v>17</v>
      </c>
      <c r="E51" s="45">
        <f>SUM(E52:E53)</f>
        <v>17.099999999999998</v>
      </c>
      <c r="F51" s="44">
        <f t="shared" si="1"/>
        <v>100.58823529411765</v>
      </c>
    </row>
    <row r="52" spans="1:6" ht="38.25">
      <c r="A52" s="46" t="s">
        <v>235</v>
      </c>
      <c r="B52" s="21">
        <v>182</v>
      </c>
      <c r="C52" s="14" t="s">
        <v>236</v>
      </c>
      <c r="D52" s="87">
        <v>17</v>
      </c>
      <c r="E52" s="47">
        <v>16.74</v>
      </c>
      <c r="F52" s="43">
        <f t="shared" si="1"/>
        <v>98.47058823529412</v>
      </c>
    </row>
    <row r="53" spans="1:6" ht="63.75">
      <c r="A53" s="46" t="s">
        <v>237</v>
      </c>
      <c r="B53" s="21">
        <v>182</v>
      </c>
      <c r="C53" s="14" t="s">
        <v>238</v>
      </c>
      <c r="D53" s="87">
        <v>0</v>
      </c>
      <c r="E53" s="47">
        <v>0.36</v>
      </c>
      <c r="F53" s="43"/>
    </row>
    <row r="54" spans="1:6" ht="25.5">
      <c r="A54" s="39" t="s">
        <v>55</v>
      </c>
      <c r="B54" s="5">
        <v>182</v>
      </c>
      <c r="C54" s="7" t="s">
        <v>59</v>
      </c>
      <c r="D54" s="45">
        <f>D55+D56+D57</f>
        <v>164</v>
      </c>
      <c r="E54" s="45">
        <f>E55+E56+E57</f>
        <v>162.05</v>
      </c>
      <c r="F54" s="44">
        <f t="shared" si="1"/>
        <v>98.8109756097561</v>
      </c>
    </row>
    <row r="55" spans="1:6" ht="114.75">
      <c r="A55" s="46" t="s">
        <v>56</v>
      </c>
      <c r="B55" s="21">
        <v>182</v>
      </c>
      <c r="C55" s="8" t="s">
        <v>60</v>
      </c>
      <c r="D55" s="47">
        <v>70</v>
      </c>
      <c r="E55" s="47">
        <v>67.55</v>
      </c>
      <c r="F55" s="43">
        <f t="shared" si="1"/>
        <v>96.5</v>
      </c>
    </row>
    <row r="56" spans="1:6" ht="51">
      <c r="A56" s="49" t="s">
        <v>57</v>
      </c>
      <c r="B56" s="21">
        <v>182</v>
      </c>
      <c r="C56" s="8" t="s">
        <v>61</v>
      </c>
      <c r="D56" s="47">
        <v>24</v>
      </c>
      <c r="E56" s="47">
        <v>24.5</v>
      </c>
      <c r="F56" s="43">
        <f t="shared" si="1"/>
        <v>102.08333333333333</v>
      </c>
    </row>
    <row r="57" spans="1:6" ht="51.75" thickBot="1">
      <c r="A57" s="91" t="s">
        <v>58</v>
      </c>
      <c r="B57" s="10">
        <v>182</v>
      </c>
      <c r="C57" s="9" t="s">
        <v>62</v>
      </c>
      <c r="D57" s="92">
        <v>70</v>
      </c>
      <c r="E57" s="92">
        <v>70</v>
      </c>
      <c r="F57" s="75">
        <f t="shared" si="1"/>
        <v>100</v>
      </c>
    </row>
    <row r="58" spans="1:6" ht="14.25">
      <c r="A58" s="51" t="s">
        <v>63</v>
      </c>
      <c r="B58" s="54">
        <v>188</v>
      </c>
      <c r="C58" s="54"/>
      <c r="D58" s="66">
        <f>D59</f>
        <v>1210</v>
      </c>
      <c r="E58" s="66">
        <f>E59</f>
        <v>1256.825</v>
      </c>
      <c r="F58" s="73">
        <f t="shared" si="1"/>
        <v>103.8698347107438</v>
      </c>
    </row>
    <row r="59" spans="1:6" ht="25.5">
      <c r="A59" s="29" t="s">
        <v>55</v>
      </c>
      <c r="B59" s="5">
        <v>188</v>
      </c>
      <c r="C59" s="7" t="s">
        <v>59</v>
      </c>
      <c r="D59" s="44">
        <f>D60+D61</f>
        <v>1210</v>
      </c>
      <c r="E59" s="44">
        <f>E60+E61</f>
        <v>1256.825</v>
      </c>
      <c r="F59" s="32">
        <f t="shared" si="1"/>
        <v>103.8698347107438</v>
      </c>
    </row>
    <row r="60" spans="1:6" ht="63.75">
      <c r="A60" s="31" t="s">
        <v>22</v>
      </c>
      <c r="B60" s="21">
        <v>188</v>
      </c>
      <c r="C60" s="11" t="s">
        <v>23</v>
      </c>
      <c r="D60" s="88">
        <v>210</v>
      </c>
      <c r="E60" s="43">
        <v>208.7</v>
      </c>
      <c r="F60" s="27">
        <f t="shared" si="1"/>
        <v>99.38095238095238</v>
      </c>
    </row>
    <row r="61" spans="1:6" ht="39" thickBot="1">
      <c r="A61" s="93" t="s">
        <v>13</v>
      </c>
      <c r="B61" s="94">
        <v>188</v>
      </c>
      <c r="C61" s="95" t="s">
        <v>12</v>
      </c>
      <c r="D61" s="96">
        <v>1000</v>
      </c>
      <c r="E61" s="70">
        <v>1048.125</v>
      </c>
      <c r="F61" s="74">
        <f t="shared" si="1"/>
        <v>104.8125</v>
      </c>
    </row>
    <row r="62" spans="1:6" ht="28.5">
      <c r="A62" s="51" t="s">
        <v>64</v>
      </c>
      <c r="B62" s="54">
        <v>192</v>
      </c>
      <c r="C62" s="97"/>
      <c r="D62" s="66">
        <f>D63</f>
        <v>2570</v>
      </c>
      <c r="E62" s="66">
        <f>E63</f>
        <v>2619.48</v>
      </c>
      <c r="F62" s="73">
        <f t="shared" si="1"/>
        <v>101.92529182879377</v>
      </c>
    </row>
    <row r="63" spans="1:6" ht="25.5">
      <c r="A63" s="29" t="s">
        <v>55</v>
      </c>
      <c r="B63" s="5">
        <v>192</v>
      </c>
      <c r="C63" s="7" t="s">
        <v>59</v>
      </c>
      <c r="D63" s="44">
        <f>D64+D65</f>
        <v>2570</v>
      </c>
      <c r="E63" s="44">
        <f>E64+E65</f>
        <v>2619.48</v>
      </c>
      <c r="F63" s="32">
        <f t="shared" si="1"/>
        <v>101.92529182879377</v>
      </c>
    </row>
    <row r="64" spans="1:6" ht="63.75">
      <c r="A64" s="31" t="s">
        <v>22</v>
      </c>
      <c r="B64" s="21">
        <v>192</v>
      </c>
      <c r="C64" s="11" t="s">
        <v>23</v>
      </c>
      <c r="D64" s="88">
        <v>0</v>
      </c>
      <c r="E64" s="43">
        <v>14.5</v>
      </c>
      <c r="F64" s="27"/>
    </row>
    <row r="65" spans="1:6" ht="39" thickBot="1">
      <c r="A65" s="93" t="s">
        <v>13</v>
      </c>
      <c r="B65" s="94">
        <v>192</v>
      </c>
      <c r="C65" s="95" t="s">
        <v>12</v>
      </c>
      <c r="D65" s="96">
        <v>2570</v>
      </c>
      <c r="E65" s="70">
        <v>2604.98</v>
      </c>
      <c r="F65" s="74">
        <f t="shared" si="1"/>
        <v>101.36108949416342</v>
      </c>
    </row>
    <row r="66" spans="1:6" ht="28.5">
      <c r="A66" s="51" t="s">
        <v>256</v>
      </c>
      <c r="B66" s="54">
        <v>320</v>
      </c>
      <c r="C66" s="54"/>
      <c r="D66" s="66">
        <f>D67</f>
        <v>0</v>
      </c>
      <c r="E66" s="66">
        <f>E67</f>
        <v>6</v>
      </c>
      <c r="F66" s="73"/>
    </row>
    <row r="67" spans="1:6" ht="64.5" thickBot="1">
      <c r="A67" s="67" t="s">
        <v>22</v>
      </c>
      <c r="B67" s="94">
        <v>320</v>
      </c>
      <c r="C67" s="98" t="s">
        <v>23</v>
      </c>
      <c r="D67" s="99">
        <v>0</v>
      </c>
      <c r="E67" s="70">
        <v>6</v>
      </c>
      <c r="F67" s="74"/>
    </row>
    <row r="68" spans="1:6" ht="42.75">
      <c r="A68" s="51" t="s">
        <v>67</v>
      </c>
      <c r="B68" s="54">
        <v>321</v>
      </c>
      <c r="C68" s="54"/>
      <c r="D68" s="66">
        <f>D69</f>
        <v>85</v>
      </c>
      <c r="E68" s="66">
        <f>E69</f>
        <v>85.65</v>
      </c>
      <c r="F68" s="73">
        <f t="shared" si="1"/>
        <v>100.76470588235296</v>
      </c>
    </row>
    <row r="69" spans="1:6" ht="26.25" thickBot="1">
      <c r="A69" s="100" t="s">
        <v>65</v>
      </c>
      <c r="B69" s="94">
        <v>321</v>
      </c>
      <c r="C69" s="95" t="s">
        <v>66</v>
      </c>
      <c r="D69" s="96">
        <v>85</v>
      </c>
      <c r="E69" s="70">
        <v>85.65</v>
      </c>
      <c r="F69" s="74">
        <f t="shared" si="1"/>
        <v>100.76470588235296</v>
      </c>
    </row>
    <row r="70" spans="1:6" ht="28.5">
      <c r="A70" s="51" t="s">
        <v>69</v>
      </c>
      <c r="B70" s="54">
        <v>322</v>
      </c>
      <c r="C70" s="54"/>
      <c r="D70" s="66">
        <f>D71</f>
        <v>24</v>
      </c>
      <c r="E70" s="66">
        <f>E71</f>
        <v>23.35</v>
      </c>
      <c r="F70" s="73">
        <f t="shared" si="1"/>
        <v>97.29166666666667</v>
      </c>
    </row>
    <row r="71" spans="1:6" ht="51.75" thickBot="1">
      <c r="A71" s="67" t="s">
        <v>16</v>
      </c>
      <c r="B71" s="94">
        <v>322</v>
      </c>
      <c r="C71" s="94" t="s">
        <v>68</v>
      </c>
      <c r="D71" s="70">
        <v>24</v>
      </c>
      <c r="E71" s="70">
        <v>23.35</v>
      </c>
      <c r="F71" s="74">
        <f t="shared" si="1"/>
        <v>97.29166666666667</v>
      </c>
    </row>
    <row r="72" spans="1:6" ht="28.5">
      <c r="A72" s="51" t="s">
        <v>70</v>
      </c>
      <c r="B72" s="54">
        <v>415</v>
      </c>
      <c r="C72" s="54"/>
      <c r="D72" s="66">
        <f>D73</f>
        <v>70</v>
      </c>
      <c r="E72" s="66">
        <f>E73</f>
        <v>70.2</v>
      </c>
      <c r="F72" s="73">
        <f t="shared" si="1"/>
        <v>100.28571428571429</v>
      </c>
    </row>
    <row r="73" spans="1:6" ht="39" thickBot="1">
      <c r="A73" s="67" t="s">
        <v>13</v>
      </c>
      <c r="B73" s="68">
        <v>415</v>
      </c>
      <c r="C73" s="69" t="s">
        <v>12</v>
      </c>
      <c r="D73" s="84">
        <v>70</v>
      </c>
      <c r="E73" s="70">
        <v>70.2</v>
      </c>
      <c r="F73" s="74">
        <f t="shared" si="1"/>
        <v>100.28571428571429</v>
      </c>
    </row>
    <row r="74" spans="1:6" ht="42.75">
      <c r="A74" s="51" t="s">
        <v>73</v>
      </c>
      <c r="B74" s="54">
        <v>498</v>
      </c>
      <c r="C74" s="54"/>
      <c r="D74" s="66">
        <f>D75</f>
        <v>0</v>
      </c>
      <c r="E74" s="66">
        <f>E75</f>
        <v>2</v>
      </c>
      <c r="F74" s="73"/>
    </row>
    <row r="75" spans="1:6" ht="25.5">
      <c r="A75" s="29" t="s">
        <v>55</v>
      </c>
      <c r="B75" s="5">
        <v>498</v>
      </c>
      <c r="C75" s="7" t="s">
        <v>59</v>
      </c>
      <c r="D75" s="44">
        <f>D76+D77</f>
        <v>0</v>
      </c>
      <c r="E75" s="44">
        <f>E76+E77</f>
        <v>2</v>
      </c>
      <c r="F75" s="32"/>
    </row>
    <row r="76" spans="1:6" ht="38.25">
      <c r="A76" s="31" t="s">
        <v>71</v>
      </c>
      <c r="B76" s="21">
        <v>498</v>
      </c>
      <c r="C76" s="11" t="s">
        <v>72</v>
      </c>
      <c r="D76" s="88">
        <v>0</v>
      </c>
      <c r="E76" s="43">
        <v>1</v>
      </c>
      <c r="F76" s="27"/>
    </row>
    <row r="77" spans="1:6" ht="39" thickBot="1">
      <c r="A77" s="93" t="s">
        <v>13</v>
      </c>
      <c r="B77" s="94">
        <v>498</v>
      </c>
      <c r="C77" s="95" t="s">
        <v>12</v>
      </c>
      <c r="D77" s="96">
        <v>0</v>
      </c>
      <c r="E77" s="70">
        <v>1</v>
      </c>
      <c r="F77" s="74"/>
    </row>
    <row r="78" spans="1:6" ht="42.75">
      <c r="A78" s="51" t="s">
        <v>74</v>
      </c>
      <c r="B78" s="54">
        <v>531</v>
      </c>
      <c r="C78" s="54"/>
      <c r="D78" s="66">
        <f>D79</f>
        <v>27</v>
      </c>
      <c r="E78" s="66">
        <f>E79</f>
        <v>38.5</v>
      </c>
      <c r="F78" s="73">
        <f t="shared" si="1"/>
        <v>142.59259259259258</v>
      </c>
    </row>
    <row r="79" spans="1:6" ht="39" thickBot="1">
      <c r="A79" s="67" t="s">
        <v>13</v>
      </c>
      <c r="B79" s="68">
        <v>531</v>
      </c>
      <c r="C79" s="69" t="s">
        <v>12</v>
      </c>
      <c r="D79" s="84">
        <v>27</v>
      </c>
      <c r="E79" s="70">
        <v>38.5</v>
      </c>
      <c r="F79" s="74">
        <f t="shared" si="1"/>
        <v>142.59259259259258</v>
      </c>
    </row>
    <row r="80" spans="1:6" ht="28.5">
      <c r="A80" s="51" t="s">
        <v>75</v>
      </c>
      <c r="B80" s="54">
        <v>535</v>
      </c>
      <c r="C80" s="54"/>
      <c r="D80" s="66">
        <f>D81</f>
        <v>470</v>
      </c>
      <c r="E80" s="66">
        <f>E81</f>
        <v>468.4</v>
      </c>
      <c r="F80" s="73">
        <f t="shared" si="1"/>
        <v>99.6595744680851</v>
      </c>
    </row>
    <row r="81" spans="1:6" ht="39" thickBot="1">
      <c r="A81" s="67" t="s">
        <v>13</v>
      </c>
      <c r="B81" s="68">
        <v>535</v>
      </c>
      <c r="C81" s="69" t="s">
        <v>12</v>
      </c>
      <c r="D81" s="84">
        <v>470</v>
      </c>
      <c r="E81" s="70">
        <v>468.4</v>
      </c>
      <c r="F81" s="74">
        <f t="shared" si="1"/>
        <v>99.6595744680851</v>
      </c>
    </row>
    <row r="82" spans="1:6" ht="28.5">
      <c r="A82" s="51" t="s">
        <v>76</v>
      </c>
      <c r="B82" s="54">
        <v>583</v>
      </c>
      <c r="C82" s="54"/>
      <c r="D82" s="66">
        <f>D83</f>
        <v>0</v>
      </c>
      <c r="E82" s="66">
        <f>E83</f>
        <v>4.3</v>
      </c>
      <c r="F82" s="73"/>
    </row>
    <row r="83" spans="1:6" ht="39" thickBot="1">
      <c r="A83" s="67" t="s">
        <v>13</v>
      </c>
      <c r="B83" s="68">
        <v>583</v>
      </c>
      <c r="C83" s="69" t="s">
        <v>12</v>
      </c>
      <c r="D83" s="84">
        <v>0</v>
      </c>
      <c r="E83" s="70">
        <v>4.3</v>
      </c>
      <c r="F83" s="74"/>
    </row>
    <row r="84" spans="1:6" ht="28.5">
      <c r="A84" s="51" t="s">
        <v>77</v>
      </c>
      <c r="B84" s="54">
        <v>584</v>
      </c>
      <c r="C84" s="54"/>
      <c r="D84" s="66">
        <v>0</v>
      </c>
      <c r="E84" s="66">
        <f>E85</f>
        <v>5</v>
      </c>
      <c r="F84" s="73"/>
    </row>
    <row r="85" spans="1:6" ht="39" thickBot="1">
      <c r="A85" s="67" t="s">
        <v>13</v>
      </c>
      <c r="B85" s="68">
        <v>584</v>
      </c>
      <c r="C85" s="69" t="s">
        <v>12</v>
      </c>
      <c r="D85" s="84">
        <v>0</v>
      </c>
      <c r="E85" s="70">
        <v>5</v>
      </c>
      <c r="F85" s="76"/>
    </row>
    <row r="86" spans="1:6" ht="28.5">
      <c r="A86" s="51" t="s">
        <v>80</v>
      </c>
      <c r="B86" s="54">
        <v>593</v>
      </c>
      <c r="C86" s="54"/>
      <c r="D86" s="66">
        <v>120</v>
      </c>
      <c r="E86" s="66">
        <f>E87</f>
        <v>120</v>
      </c>
      <c r="F86" s="73">
        <f aca="true" t="shared" si="2" ref="F86:F146">E86/D86*100</f>
        <v>100</v>
      </c>
    </row>
    <row r="87" spans="1:6" ht="51.75" thickBot="1">
      <c r="A87" s="100" t="s">
        <v>78</v>
      </c>
      <c r="B87" s="94">
        <v>593</v>
      </c>
      <c r="C87" s="94" t="s">
        <v>79</v>
      </c>
      <c r="D87" s="70">
        <v>120</v>
      </c>
      <c r="E87" s="70">
        <v>120</v>
      </c>
      <c r="F87" s="74">
        <f t="shared" si="2"/>
        <v>100</v>
      </c>
    </row>
    <row r="88" spans="1:6" ht="71.25">
      <c r="A88" s="51" t="s">
        <v>83</v>
      </c>
      <c r="B88" s="54">
        <v>599</v>
      </c>
      <c r="C88" s="54"/>
      <c r="D88" s="66">
        <f>D89</f>
        <v>810</v>
      </c>
      <c r="E88" s="66">
        <f>E89</f>
        <v>934.013</v>
      </c>
      <c r="F88" s="73">
        <f t="shared" si="2"/>
        <v>115.31024691358024</v>
      </c>
    </row>
    <row r="89" spans="1:6" ht="51.75" thickBot="1">
      <c r="A89" s="93" t="s">
        <v>81</v>
      </c>
      <c r="B89" s="94">
        <v>599</v>
      </c>
      <c r="C89" s="98" t="s">
        <v>82</v>
      </c>
      <c r="D89" s="99">
        <v>810</v>
      </c>
      <c r="E89" s="70">
        <v>934.013</v>
      </c>
      <c r="F89" s="74">
        <f t="shared" si="2"/>
        <v>115.31024691358024</v>
      </c>
    </row>
    <row r="90" spans="1:6" ht="28.5">
      <c r="A90" s="51" t="s">
        <v>84</v>
      </c>
      <c r="B90" s="54">
        <v>703</v>
      </c>
      <c r="C90" s="54"/>
      <c r="D90" s="66">
        <f>D91+D93+D95+D97+D99+D111</f>
        <v>27816.399999999998</v>
      </c>
      <c r="E90" s="66">
        <f>E91+E93+E95+E97+E99+E111</f>
        <v>27921.632999999998</v>
      </c>
      <c r="F90" s="73">
        <f t="shared" si="2"/>
        <v>100.37831279389138</v>
      </c>
    </row>
    <row r="91" spans="1:6" ht="25.5">
      <c r="A91" s="29" t="s">
        <v>37</v>
      </c>
      <c r="B91" s="5">
        <v>703</v>
      </c>
      <c r="C91" s="7" t="s">
        <v>53</v>
      </c>
      <c r="D91" s="44">
        <f>D92</f>
        <v>300</v>
      </c>
      <c r="E91" s="44">
        <f>E92</f>
        <v>330</v>
      </c>
      <c r="F91" s="32">
        <f t="shared" si="2"/>
        <v>110.00000000000001</v>
      </c>
    </row>
    <row r="92" spans="1:6" ht="25.5">
      <c r="A92" s="28" t="s">
        <v>92</v>
      </c>
      <c r="B92" s="21">
        <v>703</v>
      </c>
      <c r="C92" s="8" t="s">
        <v>93</v>
      </c>
      <c r="D92" s="47">
        <v>300</v>
      </c>
      <c r="E92" s="43">
        <v>330</v>
      </c>
      <c r="F92" s="27">
        <f t="shared" si="2"/>
        <v>110.00000000000001</v>
      </c>
    </row>
    <row r="93" spans="1:6" ht="25.5">
      <c r="A93" s="29" t="s">
        <v>94</v>
      </c>
      <c r="B93" s="5">
        <v>703</v>
      </c>
      <c r="C93" s="7" t="s">
        <v>86</v>
      </c>
      <c r="D93" s="44">
        <f>D94</f>
        <v>300</v>
      </c>
      <c r="E93" s="44">
        <f>E94</f>
        <v>373.83</v>
      </c>
      <c r="F93" s="32">
        <f t="shared" si="2"/>
        <v>124.61</v>
      </c>
    </row>
    <row r="94" spans="1:6" ht="25.5">
      <c r="A94" s="28" t="s">
        <v>85</v>
      </c>
      <c r="B94" s="21">
        <v>703</v>
      </c>
      <c r="C94" s="8" t="s">
        <v>87</v>
      </c>
      <c r="D94" s="47">
        <v>300</v>
      </c>
      <c r="E94" s="43">
        <v>373.83</v>
      </c>
      <c r="F94" s="27">
        <f t="shared" si="2"/>
        <v>124.61</v>
      </c>
    </row>
    <row r="95" spans="1:6" ht="25.5">
      <c r="A95" s="29" t="s">
        <v>55</v>
      </c>
      <c r="B95" s="5">
        <v>703</v>
      </c>
      <c r="C95" s="7" t="s">
        <v>59</v>
      </c>
      <c r="D95" s="44">
        <f>D96</f>
        <v>70</v>
      </c>
      <c r="E95" s="44">
        <f>E96</f>
        <v>71.382</v>
      </c>
      <c r="F95" s="32">
        <f t="shared" si="2"/>
        <v>101.97428571428573</v>
      </c>
    </row>
    <row r="96" spans="1:6" ht="38.25">
      <c r="A96" s="31" t="s">
        <v>13</v>
      </c>
      <c r="B96" s="21">
        <v>703</v>
      </c>
      <c r="C96" s="4" t="s">
        <v>12</v>
      </c>
      <c r="D96" s="89">
        <v>70</v>
      </c>
      <c r="E96" s="43">
        <v>71.382</v>
      </c>
      <c r="F96" s="27">
        <f t="shared" si="2"/>
        <v>101.97428571428573</v>
      </c>
    </row>
    <row r="97" spans="1:6" ht="25.5">
      <c r="A97" s="29" t="s">
        <v>88</v>
      </c>
      <c r="B97" s="5">
        <v>703</v>
      </c>
      <c r="C97" s="7" t="s">
        <v>89</v>
      </c>
      <c r="D97" s="44">
        <f>D98</f>
        <v>300</v>
      </c>
      <c r="E97" s="44">
        <f>E98</f>
        <v>300</v>
      </c>
      <c r="F97" s="27">
        <f t="shared" si="2"/>
        <v>100</v>
      </c>
    </row>
    <row r="98" spans="1:6" ht="25.5">
      <c r="A98" s="30" t="s">
        <v>90</v>
      </c>
      <c r="B98" s="21">
        <v>703</v>
      </c>
      <c r="C98" s="8" t="s">
        <v>91</v>
      </c>
      <c r="D98" s="47">
        <v>300</v>
      </c>
      <c r="E98" s="43">
        <v>300</v>
      </c>
      <c r="F98" s="27">
        <f t="shared" si="2"/>
        <v>100</v>
      </c>
    </row>
    <row r="99" spans="1:6" ht="38.25">
      <c r="A99" s="29" t="s">
        <v>95</v>
      </c>
      <c r="B99" s="5">
        <v>703</v>
      </c>
      <c r="C99" s="7" t="s">
        <v>97</v>
      </c>
      <c r="D99" s="44">
        <f>D100+D103</f>
        <v>31258.1</v>
      </c>
      <c r="E99" s="44">
        <f>E100+E103</f>
        <v>31258.106</v>
      </c>
      <c r="F99" s="32">
        <f t="shared" si="2"/>
        <v>100.00001919502466</v>
      </c>
    </row>
    <row r="100" spans="1:6" ht="25.5">
      <c r="A100" s="33" t="s">
        <v>96</v>
      </c>
      <c r="B100" s="5">
        <v>703</v>
      </c>
      <c r="C100" s="7" t="s">
        <v>98</v>
      </c>
      <c r="D100" s="44">
        <f>SUM(D101:D102)</f>
        <v>10358.16</v>
      </c>
      <c r="E100" s="44">
        <f>SUM(E101:E102)</f>
        <v>10358.16</v>
      </c>
      <c r="F100" s="32">
        <f t="shared" si="2"/>
        <v>100</v>
      </c>
    </row>
    <row r="101" spans="1:6" ht="51">
      <c r="A101" s="30" t="s">
        <v>99</v>
      </c>
      <c r="B101" s="21">
        <v>703</v>
      </c>
      <c r="C101" s="12" t="s">
        <v>101</v>
      </c>
      <c r="D101" s="47">
        <v>5181.56</v>
      </c>
      <c r="E101" s="47">
        <v>5181.56</v>
      </c>
      <c r="F101" s="27">
        <f t="shared" si="2"/>
        <v>100</v>
      </c>
    </row>
    <row r="102" spans="1:6" ht="38.25">
      <c r="A102" s="34" t="s">
        <v>100</v>
      </c>
      <c r="B102" s="21">
        <v>703</v>
      </c>
      <c r="C102" s="8" t="s">
        <v>102</v>
      </c>
      <c r="D102" s="47">
        <v>5176.6</v>
      </c>
      <c r="E102" s="47">
        <v>5176.6</v>
      </c>
      <c r="F102" s="27">
        <f t="shared" si="2"/>
        <v>100</v>
      </c>
    </row>
    <row r="103" spans="1:6" ht="25.5">
      <c r="A103" s="33" t="s">
        <v>103</v>
      </c>
      <c r="B103" s="5">
        <v>703</v>
      </c>
      <c r="C103" s="7" t="s">
        <v>106</v>
      </c>
      <c r="D103" s="44">
        <f>SUM(D104:D110)</f>
        <v>20899.94</v>
      </c>
      <c r="E103" s="44">
        <f>SUM(E104:E110)</f>
        <v>20899.946</v>
      </c>
      <c r="F103" s="32">
        <f t="shared" si="2"/>
        <v>100.0000287082164</v>
      </c>
    </row>
    <row r="104" spans="1:6" ht="38.25">
      <c r="A104" s="30" t="s">
        <v>104</v>
      </c>
      <c r="B104" s="21">
        <v>703</v>
      </c>
      <c r="C104" s="8" t="s">
        <v>107</v>
      </c>
      <c r="D104" s="47">
        <v>4006</v>
      </c>
      <c r="E104" s="43">
        <v>4006</v>
      </c>
      <c r="F104" s="27">
        <f t="shared" si="2"/>
        <v>100</v>
      </c>
    </row>
    <row r="105" spans="1:6" ht="38.25">
      <c r="A105" s="30" t="s">
        <v>105</v>
      </c>
      <c r="B105" s="21">
        <v>703</v>
      </c>
      <c r="C105" s="8" t="s">
        <v>108</v>
      </c>
      <c r="D105" s="47">
        <v>12.7</v>
      </c>
      <c r="E105" s="43">
        <v>12.706</v>
      </c>
      <c r="F105" s="27">
        <f t="shared" si="2"/>
        <v>100.04724409448819</v>
      </c>
    </row>
    <row r="106" spans="1:6" ht="51">
      <c r="A106" s="30" t="s">
        <v>109</v>
      </c>
      <c r="B106" s="21">
        <v>703</v>
      </c>
      <c r="C106" s="8" t="s">
        <v>111</v>
      </c>
      <c r="D106" s="47">
        <v>738</v>
      </c>
      <c r="E106" s="43">
        <v>738</v>
      </c>
      <c r="F106" s="27">
        <f t="shared" si="2"/>
        <v>100</v>
      </c>
    </row>
    <row r="107" spans="1:6" ht="63.75">
      <c r="A107" s="30" t="s">
        <v>110</v>
      </c>
      <c r="B107" s="21">
        <v>703</v>
      </c>
      <c r="C107" s="8" t="s">
        <v>112</v>
      </c>
      <c r="D107" s="47">
        <v>789</v>
      </c>
      <c r="E107" s="43">
        <v>789</v>
      </c>
      <c r="F107" s="27">
        <f t="shared" si="2"/>
        <v>100</v>
      </c>
    </row>
    <row r="108" spans="1:6" ht="89.25">
      <c r="A108" s="35" t="s">
        <v>113</v>
      </c>
      <c r="B108" s="21">
        <v>703</v>
      </c>
      <c r="C108" s="8" t="s">
        <v>116</v>
      </c>
      <c r="D108" s="47">
        <v>13605.48</v>
      </c>
      <c r="E108" s="43">
        <v>13605.48</v>
      </c>
      <c r="F108" s="27">
        <f t="shared" si="2"/>
        <v>100</v>
      </c>
    </row>
    <row r="109" spans="1:6" ht="76.5">
      <c r="A109" s="30" t="s">
        <v>114</v>
      </c>
      <c r="B109" s="21">
        <v>703</v>
      </c>
      <c r="C109" s="8" t="s">
        <v>117</v>
      </c>
      <c r="D109" s="47">
        <v>1695.6</v>
      </c>
      <c r="E109" s="43">
        <v>1695.6</v>
      </c>
      <c r="F109" s="27">
        <f t="shared" si="2"/>
        <v>100</v>
      </c>
    </row>
    <row r="110" spans="1:6" ht="51">
      <c r="A110" s="36" t="s">
        <v>115</v>
      </c>
      <c r="B110" s="21">
        <v>703</v>
      </c>
      <c r="C110" s="8" t="s">
        <v>118</v>
      </c>
      <c r="D110" s="47">
        <v>53.16</v>
      </c>
      <c r="E110" s="43">
        <v>53.16</v>
      </c>
      <c r="F110" s="27">
        <f t="shared" si="2"/>
        <v>100</v>
      </c>
    </row>
    <row r="111" spans="1:6" ht="51">
      <c r="A111" s="37" t="s">
        <v>119</v>
      </c>
      <c r="B111" s="5">
        <v>703</v>
      </c>
      <c r="C111" s="13" t="s">
        <v>121</v>
      </c>
      <c r="D111" s="44">
        <f>D112</f>
        <v>-4411.7</v>
      </c>
      <c r="E111" s="44">
        <f>E112</f>
        <v>-4411.685</v>
      </c>
      <c r="F111" s="32">
        <f t="shared" si="2"/>
        <v>99.99965999501327</v>
      </c>
    </row>
    <row r="112" spans="1:6" ht="39" thickBot="1">
      <c r="A112" s="100" t="s">
        <v>120</v>
      </c>
      <c r="B112" s="94">
        <v>703</v>
      </c>
      <c r="C112" s="95" t="s">
        <v>122</v>
      </c>
      <c r="D112" s="96">
        <v>-4411.7</v>
      </c>
      <c r="E112" s="70">
        <v>-4411.685</v>
      </c>
      <c r="F112" s="74">
        <f t="shared" si="2"/>
        <v>99.99965999501327</v>
      </c>
    </row>
    <row r="113" spans="1:6" ht="28.5">
      <c r="A113" s="51" t="s">
        <v>123</v>
      </c>
      <c r="B113" s="54">
        <v>732</v>
      </c>
      <c r="C113" s="54"/>
      <c r="D113" s="66">
        <f>D114+D116+D119+D121+D129</f>
        <v>77757.97</v>
      </c>
      <c r="E113" s="66">
        <f>E114+E116+E119+E121+E129</f>
        <v>76684.151</v>
      </c>
      <c r="F113" s="73">
        <f t="shared" si="2"/>
        <v>98.61902387626631</v>
      </c>
    </row>
    <row r="114" spans="1:6" ht="38.25">
      <c r="A114" s="29" t="s">
        <v>124</v>
      </c>
      <c r="B114" s="5">
        <v>732</v>
      </c>
      <c r="C114" s="7" t="s">
        <v>125</v>
      </c>
      <c r="D114" s="44">
        <f>D115</f>
        <v>7000</v>
      </c>
      <c r="E114" s="44">
        <f>E115</f>
        <v>6688.039</v>
      </c>
      <c r="F114" s="32">
        <f t="shared" si="2"/>
        <v>95.54341428571428</v>
      </c>
    </row>
    <row r="115" spans="1:6" ht="76.5">
      <c r="A115" s="28" t="s">
        <v>126</v>
      </c>
      <c r="B115" s="21">
        <v>732</v>
      </c>
      <c r="C115" s="11" t="s">
        <v>127</v>
      </c>
      <c r="D115" s="88">
        <v>7000</v>
      </c>
      <c r="E115" s="43">
        <v>6688.039</v>
      </c>
      <c r="F115" s="27">
        <f t="shared" si="2"/>
        <v>95.54341428571428</v>
      </c>
    </row>
    <row r="116" spans="1:6" ht="25.5">
      <c r="A116" s="29" t="s">
        <v>94</v>
      </c>
      <c r="B116" s="5">
        <v>732</v>
      </c>
      <c r="C116" s="7" t="s">
        <v>86</v>
      </c>
      <c r="D116" s="44">
        <f>D117+D118</f>
        <v>1715</v>
      </c>
      <c r="E116" s="44">
        <f>E117+E118</f>
        <v>1660.8220000000001</v>
      </c>
      <c r="F116" s="32">
        <f t="shared" si="2"/>
        <v>96.84093294460642</v>
      </c>
    </row>
    <row r="117" spans="1:6" ht="25.5">
      <c r="A117" s="28" t="s">
        <v>85</v>
      </c>
      <c r="B117" s="21">
        <v>732</v>
      </c>
      <c r="C117" s="8" t="s">
        <v>87</v>
      </c>
      <c r="D117" s="47">
        <v>1010</v>
      </c>
      <c r="E117" s="43">
        <v>968.184</v>
      </c>
      <c r="F117" s="27">
        <f t="shared" si="2"/>
        <v>95.85980198019801</v>
      </c>
    </row>
    <row r="118" spans="1:6" ht="25.5">
      <c r="A118" s="28" t="s">
        <v>128</v>
      </c>
      <c r="B118" s="21">
        <v>732</v>
      </c>
      <c r="C118" s="8" t="s">
        <v>129</v>
      </c>
      <c r="D118" s="47">
        <v>705</v>
      </c>
      <c r="E118" s="43">
        <v>692.638</v>
      </c>
      <c r="F118" s="27">
        <f t="shared" si="2"/>
        <v>98.24652482269504</v>
      </c>
    </row>
    <row r="119" spans="1:6" ht="25.5">
      <c r="A119" s="29" t="s">
        <v>130</v>
      </c>
      <c r="B119" s="5">
        <v>732</v>
      </c>
      <c r="C119" s="7" t="s">
        <v>131</v>
      </c>
      <c r="D119" s="44">
        <f>D120</f>
        <v>18</v>
      </c>
      <c r="E119" s="44">
        <f>E120</f>
        <v>18.5</v>
      </c>
      <c r="F119" s="32">
        <f t="shared" si="2"/>
        <v>102.77777777777777</v>
      </c>
    </row>
    <row r="120" spans="1:6" ht="76.5">
      <c r="A120" s="28" t="s">
        <v>132</v>
      </c>
      <c r="B120" s="5">
        <v>732</v>
      </c>
      <c r="C120" s="14" t="s">
        <v>133</v>
      </c>
      <c r="D120" s="87">
        <v>18</v>
      </c>
      <c r="E120" s="43">
        <v>18.5</v>
      </c>
      <c r="F120" s="27">
        <f t="shared" si="2"/>
        <v>102.77777777777777</v>
      </c>
    </row>
    <row r="121" spans="1:6" ht="38.25">
      <c r="A121" s="29" t="s">
        <v>95</v>
      </c>
      <c r="B121" s="5">
        <v>732</v>
      </c>
      <c r="C121" s="7" t="s">
        <v>97</v>
      </c>
      <c r="D121" s="44">
        <f>D122</f>
        <v>69637.55</v>
      </c>
      <c r="E121" s="44">
        <f>E122</f>
        <v>68929.37</v>
      </c>
      <c r="F121" s="32">
        <f t="shared" si="2"/>
        <v>98.98304865693866</v>
      </c>
    </row>
    <row r="122" spans="1:6" ht="25.5">
      <c r="A122" s="33" t="s">
        <v>96</v>
      </c>
      <c r="B122" s="5">
        <v>732</v>
      </c>
      <c r="C122" s="7" t="s">
        <v>98</v>
      </c>
      <c r="D122" s="44">
        <f>SUM(D123:D128)</f>
        <v>69637.55</v>
      </c>
      <c r="E122" s="44">
        <f>SUM(E123:E128)</f>
        <v>68929.37</v>
      </c>
      <c r="F122" s="32">
        <f t="shared" si="2"/>
        <v>98.98304865693866</v>
      </c>
    </row>
    <row r="123" spans="1:6" ht="38.25">
      <c r="A123" s="30" t="s">
        <v>134</v>
      </c>
      <c r="B123" s="21">
        <v>732</v>
      </c>
      <c r="C123" s="8" t="s">
        <v>135</v>
      </c>
      <c r="D123" s="47">
        <v>5000</v>
      </c>
      <c r="E123" s="47">
        <v>4389.517</v>
      </c>
      <c r="F123" s="27">
        <f t="shared" si="2"/>
        <v>87.79034</v>
      </c>
    </row>
    <row r="124" spans="1:6" ht="51">
      <c r="A124" s="30" t="s">
        <v>136</v>
      </c>
      <c r="B124" s="21">
        <v>732</v>
      </c>
      <c r="C124" s="15" t="s">
        <v>137</v>
      </c>
      <c r="D124" s="47">
        <v>1060</v>
      </c>
      <c r="E124" s="47">
        <v>1060</v>
      </c>
      <c r="F124" s="27">
        <f t="shared" si="2"/>
        <v>100</v>
      </c>
    </row>
    <row r="125" spans="1:6" ht="63.75">
      <c r="A125" s="30" t="s">
        <v>138</v>
      </c>
      <c r="B125" s="21">
        <v>732</v>
      </c>
      <c r="C125" s="15" t="s">
        <v>140</v>
      </c>
      <c r="D125" s="47">
        <v>26699</v>
      </c>
      <c r="E125" s="47">
        <v>26696.459</v>
      </c>
      <c r="F125" s="27">
        <f t="shared" si="2"/>
        <v>99.99048278961759</v>
      </c>
    </row>
    <row r="126" spans="1:6" ht="76.5">
      <c r="A126" s="30" t="s">
        <v>139</v>
      </c>
      <c r="B126" s="21">
        <v>732</v>
      </c>
      <c r="C126" s="15" t="s">
        <v>141</v>
      </c>
      <c r="D126" s="47">
        <v>16675</v>
      </c>
      <c r="E126" s="47">
        <v>16675</v>
      </c>
      <c r="F126" s="27">
        <f t="shared" si="2"/>
        <v>100</v>
      </c>
    </row>
    <row r="127" spans="1:6" ht="63.75">
      <c r="A127" s="38" t="s">
        <v>142</v>
      </c>
      <c r="B127" s="21">
        <v>732</v>
      </c>
      <c r="C127" s="8" t="s">
        <v>144</v>
      </c>
      <c r="D127" s="47">
        <v>10203.55</v>
      </c>
      <c r="E127" s="47">
        <v>10203.548</v>
      </c>
      <c r="F127" s="27">
        <f t="shared" si="2"/>
        <v>99.9999803989788</v>
      </c>
    </row>
    <row r="128" spans="1:6" ht="114.75">
      <c r="A128" s="28" t="s">
        <v>143</v>
      </c>
      <c r="B128" s="21">
        <v>732</v>
      </c>
      <c r="C128" s="14" t="s">
        <v>145</v>
      </c>
      <c r="D128" s="87">
        <v>10000</v>
      </c>
      <c r="E128" s="47">
        <v>9904.846</v>
      </c>
      <c r="F128" s="27">
        <f t="shared" si="2"/>
        <v>99.04845999999999</v>
      </c>
    </row>
    <row r="129" spans="1:6" ht="51">
      <c r="A129" s="37" t="s">
        <v>119</v>
      </c>
      <c r="B129" s="5">
        <v>732</v>
      </c>
      <c r="C129" s="13" t="s">
        <v>121</v>
      </c>
      <c r="D129" s="44">
        <f>D130</f>
        <v>-612.58</v>
      </c>
      <c r="E129" s="44">
        <f>E130</f>
        <v>-612.58</v>
      </c>
      <c r="F129" s="32">
        <f t="shared" si="2"/>
        <v>100</v>
      </c>
    </row>
    <row r="130" spans="1:6" ht="39" thickBot="1">
      <c r="A130" s="100" t="s">
        <v>120</v>
      </c>
      <c r="B130" s="101">
        <v>732</v>
      </c>
      <c r="C130" s="95" t="s">
        <v>122</v>
      </c>
      <c r="D130" s="96">
        <v>-612.58</v>
      </c>
      <c r="E130" s="70">
        <v>-612.58</v>
      </c>
      <c r="F130" s="74">
        <f t="shared" si="2"/>
        <v>100</v>
      </c>
    </row>
    <row r="131" spans="1:6" ht="28.5">
      <c r="A131" s="51" t="s">
        <v>146</v>
      </c>
      <c r="B131" s="54">
        <v>758</v>
      </c>
      <c r="C131" s="54"/>
      <c r="D131" s="66">
        <f>D132</f>
        <v>7619</v>
      </c>
      <c r="E131" s="66">
        <f>E132</f>
        <v>7619</v>
      </c>
      <c r="F131" s="73">
        <f t="shared" si="2"/>
        <v>100</v>
      </c>
    </row>
    <row r="132" spans="1:6" ht="38.25">
      <c r="A132" s="29" t="s">
        <v>95</v>
      </c>
      <c r="B132" s="5">
        <v>758</v>
      </c>
      <c r="C132" s="7" t="s">
        <v>97</v>
      </c>
      <c r="D132" s="44">
        <f>D133+D138</f>
        <v>7619</v>
      </c>
      <c r="E132" s="44">
        <f>E133+E138</f>
        <v>7619</v>
      </c>
      <c r="F132" s="32">
        <f t="shared" si="2"/>
        <v>100</v>
      </c>
    </row>
    <row r="133" spans="1:6" ht="25.5">
      <c r="A133" s="33" t="s">
        <v>96</v>
      </c>
      <c r="B133" s="5">
        <v>758</v>
      </c>
      <c r="C133" s="7" t="s">
        <v>98</v>
      </c>
      <c r="D133" s="44">
        <f>SUM(D134:D137)</f>
        <v>7524</v>
      </c>
      <c r="E133" s="44">
        <f>SUM(E134:E137)</f>
        <v>7524</v>
      </c>
      <c r="F133" s="32">
        <f t="shared" si="2"/>
        <v>100</v>
      </c>
    </row>
    <row r="134" spans="1:6" ht="51">
      <c r="A134" s="34" t="s">
        <v>147</v>
      </c>
      <c r="B134" s="21">
        <v>758</v>
      </c>
      <c r="C134" s="15" t="s">
        <v>148</v>
      </c>
      <c r="D134" s="47">
        <v>184</v>
      </c>
      <c r="E134" s="47">
        <v>184</v>
      </c>
      <c r="F134" s="27">
        <f t="shared" si="2"/>
        <v>100</v>
      </c>
    </row>
    <row r="135" spans="1:6" ht="51">
      <c r="A135" s="30" t="s">
        <v>136</v>
      </c>
      <c r="B135" s="21">
        <v>758</v>
      </c>
      <c r="C135" s="15" t="s">
        <v>137</v>
      </c>
      <c r="D135" s="47">
        <v>160</v>
      </c>
      <c r="E135" s="47">
        <v>160</v>
      </c>
      <c r="F135" s="27">
        <f t="shared" si="2"/>
        <v>100</v>
      </c>
    </row>
    <row r="136" spans="1:6" ht="76.5">
      <c r="A136" s="38" t="s">
        <v>149</v>
      </c>
      <c r="B136" s="21">
        <v>758</v>
      </c>
      <c r="C136" s="8" t="s">
        <v>150</v>
      </c>
      <c r="D136" s="47">
        <v>7134</v>
      </c>
      <c r="E136" s="47">
        <v>7134</v>
      </c>
      <c r="F136" s="27">
        <f t="shared" si="2"/>
        <v>100</v>
      </c>
    </row>
    <row r="137" spans="1:6" ht="63.75">
      <c r="A137" s="30" t="s">
        <v>151</v>
      </c>
      <c r="B137" s="21">
        <v>758</v>
      </c>
      <c r="C137" s="15" t="s">
        <v>152</v>
      </c>
      <c r="D137" s="47">
        <v>46</v>
      </c>
      <c r="E137" s="47">
        <v>46</v>
      </c>
      <c r="F137" s="27">
        <f t="shared" si="2"/>
        <v>100</v>
      </c>
    </row>
    <row r="138" spans="1:6" ht="25.5">
      <c r="A138" s="33" t="s">
        <v>153</v>
      </c>
      <c r="B138" s="5">
        <v>758</v>
      </c>
      <c r="C138" s="7" t="s">
        <v>154</v>
      </c>
      <c r="D138" s="44">
        <f>D139</f>
        <v>95</v>
      </c>
      <c r="E138" s="44">
        <f>E139</f>
        <v>95</v>
      </c>
      <c r="F138" s="32">
        <f t="shared" si="2"/>
        <v>100</v>
      </c>
    </row>
    <row r="139" spans="1:6" ht="39" thickBot="1">
      <c r="A139" s="93" t="s">
        <v>155</v>
      </c>
      <c r="B139" s="101">
        <v>758</v>
      </c>
      <c r="C139" s="95" t="s">
        <v>156</v>
      </c>
      <c r="D139" s="96">
        <v>95</v>
      </c>
      <c r="E139" s="70">
        <v>95</v>
      </c>
      <c r="F139" s="74">
        <f t="shared" si="2"/>
        <v>100</v>
      </c>
    </row>
    <row r="140" spans="1:6" ht="28.5">
      <c r="A140" s="63" t="s">
        <v>157</v>
      </c>
      <c r="B140" s="78">
        <v>766</v>
      </c>
      <c r="C140" s="78"/>
      <c r="D140" s="50">
        <f>D141+D147+D149+D154+D156</f>
        <v>111473</v>
      </c>
      <c r="E140" s="50">
        <f>E141+E147+E149+E154+E156</f>
        <v>111147.34599999999</v>
      </c>
      <c r="F140" s="50">
        <f t="shared" si="2"/>
        <v>99.70786289056542</v>
      </c>
    </row>
    <row r="141" spans="1:6" ht="38.25">
      <c r="A141" s="39" t="s">
        <v>124</v>
      </c>
      <c r="B141" s="5">
        <v>766</v>
      </c>
      <c r="C141" s="7" t="s">
        <v>125</v>
      </c>
      <c r="D141" s="44">
        <f>SUM(D142:D146)</f>
        <v>64459</v>
      </c>
      <c r="E141" s="44">
        <f>SUM(E142:E146)</f>
        <v>63327.779</v>
      </c>
      <c r="F141" s="44">
        <f t="shared" si="2"/>
        <v>98.24505344482539</v>
      </c>
    </row>
    <row r="142" spans="1:6" ht="51">
      <c r="A142" s="46" t="s">
        <v>158</v>
      </c>
      <c r="B142" s="21">
        <v>766</v>
      </c>
      <c r="C142" s="8" t="s">
        <v>159</v>
      </c>
      <c r="D142" s="47">
        <v>7325</v>
      </c>
      <c r="E142" s="43">
        <v>7325.621</v>
      </c>
      <c r="F142" s="43">
        <f t="shared" si="2"/>
        <v>100.00847781569966</v>
      </c>
    </row>
    <row r="143" spans="1:6" ht="76.5">
      <c r="A143" s="46" t="s">
        <v>160</v>
      </c>
      <c r="B143" s="21">
        <v>766</v>
      </c>
      <c r="C143" s="14" t="s">
        <v>161</v>
      </c>
      <c r="D143" s="87">
        <v>33400</v>
      </c>
      <c r="E143" s="43">
        <v>32484.22</v>
      </c>
      <c r="F143" s="43">
        <f t="shared" si="2"/>
        <v>97.25814371257485</v>
      </c>
    </row>
    <row r="144" spans="1:6" ht="63.75">
      <c r="A144" s="46" t="s">
        <v>162</v>
      </c>
      <c r="B144" s="21">
        <v>766</v>
      </c>
      <c r="C144" s="8" t="s">
        <v>163</v>
      </c>
      <c r="D144" s="47">
        <v>6400</v>
      </c>
      <c r="E144" s="43">
        <v>5668.935</v>
      </c>
      <c r="F144" s="43">
        <f t="shared" si="2"/>
        <v>88.577109375</v>
      </c>
    </row>
    <row r="145" spans="1:6" ht="63.75">
      <c r="A145" s="46" t="s">
        <v>164</v>
      </c>
      <c r="B145" s="21">
        <v>766</v>
      </c>
      <c r="C145" s="8" t="s">
        <v>165</v>
      </c>
      <c r="D145" s="47">
        <v>16200</v>
      </c>
      <c r="E145" s="43">
        <v>16709.312</v>
      </c>
      <c r="F145" s="43">
        <f t="shared" si="2"/>
        <v>103.14390123456792</v>
      </c>
    </row>
    <row r="146" spans="1:6" ht="51">
      <c r="A146" s="46" t="s">
        <v>166</v>
      </c>
      <c r="B146" s="21">
        <v>766</v>
      </c>
      <c r="C146" s="8" t="s">
        <v>167</v>
      </c>
      <c r="D146" s="47">
        <v>1134</v>
      </c>
      <c r="E146" s="43">
        <v>1139.691</v>
      </c>
      <c r="F146" s="43">
        <f t="shared" si="2"/>
        <v>100.50185185185185</v>
      </c>
    </row>
    <row r="147" spans="1:6" ht="25.5">
      <c r="A147" s="39" t="s">
        <v>94</v>
      </c>
      <c r="B147" s="5">
        <v>766</v>
      </c>
      <c r="C147" s="7" t="s">
        <v>168</v>
      </c>
      <c r="D147" s="44">
        <f>D148</f>
        <v>0</v>
      </c>
      <c r="E147" s="44">
        <f>E148</f>
        <v>1.236</v>
      </c>
      <c r="F147" s="44"/>
    </row>
    <row r="148" spans="1:6" ht="25.5">
      <c r="A148" s="46" t="s">
        <v>128</v>
      </c>
      <c r="B148" s="21">
        <v>766</v>
      </c>
      <c r="C148" s="8" t="s">
        <v>129</v>
      </c>
      <c r="D148" s="47">
        <v>0</v>
      </c>
      <c r="E148" s="43">
        <v>1.236</v>
      </c>
      <c r="F148" s="43"/>
    </row>
    <row r="149" spans="1:6" ht="25.5">
      <c r="A149" s="39" t="s">
        <v>130</v>
      </c>
      <c r="B149" s="5">
        <v>766</v>
      </c>
      <c r="C149" s="7" t="s">
        <v>131</v>
      </c>
      <c r="D149" s="44">
        <f>SUM(D150:D153)</f>
        <v>46795</v>
      </c>
      <c r="E149" s="44">
        <f>SUM(E150:E153)</f>
        <v>47384.051999999996</v>
      </c>
      <c r="F149" s="44">
        <f aca="true" t="shared" si="3" ref="F149:F205">E149/D149*100</f>
        <v>101.25879260604765</v>
      </c>
    </row>
    <row r="150" spans="1:6" ht="25.5">
      <c r="A150" s="46" t="s">
        <v>169</v>
      </c>
      <c r="B150" s="21">
        <v>766</v>
      </c>
      <c r="C150" s="8" t="s">
        <v>176</v>
      </c>
      <c r="D150" s="47">
        <v>1395</v>
      </c>
      <c r="E150" s="43">
        <v>1395.4</v>
      </c>
      <c r="F150" s="43">
        <f t="shared" si="3"/>
        <v>100.02867383512546</v>
      </c>
    </row>
    <row r="151" spans="1:6" ht="76.5">
      <c r="A151" s="46" t="s">
        <v>170</v>
      </c>
      <c r="B151" s="21">
        <v>766</v>
      </c>
      <c r="C151" s="14" t="s">
        <v>175</v>
      </c>
      <c r="D151" s="87">
        <v>30900</v>
      </c>
      <c r="E151" s="43">
        <v>31064.055</v>
      </c>
      <c r="F151" s="43">
        <f t="shared" si="3"/>
        <v>100.53092233009708</v>
      </c>
    </row>
    <row r="152" spans="1:6" ht="38.25">
      <c r="A152" s="46" t="s">
        <v>171</v>
      </c>
      <c r="B152" s="21">
        <v>766</v>
      </c>
      <c r="C152" s="8" t="s">
        <v>174</v>
      </c>
      <c r="D152" s="47">
        <v>12000</v>
      </c>
      <c r="E152" s="43">
        <v>11373.734</v>
      </c>
      <c r="F152" s="43">
        <f t="shared" si="3"/>
        <v>94.78111666666666</v>
      </c>
    </row>
    <row r="153" spans="1:6" ht="51">
      <c r="A153" s="46" t="s">
        <v>172</v>
      </c>
      <c r="B153" s="21">
        <v>766</v>
      </c>
      <c r="C153" s="8" t="s">
        <v>173</v>
      </c>
      <c r="D153" s="47">
        <v>2500</v>
      </c>
      <c r="E153" s="43">
        <v>3550.863</v>
      </c>
      <c r="F153" s="43">
        <f t="shared" si="3"/>
        <v>142.03452</v>
      </c>
    </row>
    <row r="154" spans="1:6" ht="25.5">
      <c r="A154" s="39" t="s">
        <v>177</v>
      </c>
      <c r="B154" s="5">
        <v>766</v>
      </c>
      <c r="C154" s="7" t="s">
        <v>178</v>
      </c>
      <c r="D154" s="44">
        <f>D155</f>
        <v>190</v>
      </c>
      <c r="E154" s="44">
        <f>E155</f>
        <v>197.909</v>
      </c>
      <c r="F154" s="44">
        <f t="shared" si="3"/>
        <v>104.16263157894736</v>
      </c>
    </row>
    <row r="155" spans="1:6" ht="38.25">
      <c r="A155" s="46" t="s">
        <v>257</v>
      </c>
      <c r="B155" s="21">
        <v>766</v>
      </c>
      <c r="C155" s="8" t="s">
        <v>179</v>
      </c>
      <c r="D155" s="47">
        <v>190</v>
      </c>
      <c r="E155" s="43">
        <v>197.909</v>
      </c>
      <c r="F155" s="43">
        <f t="shared" si="3"/>
        <v>104.16263157894736</v>
      </c>
    </row>
    <row r="156" spans="1:6" ht="25.5">
      <c r="A156" s="39" t="s">
        <v>88</v>
      </c>
      <c r="B156" s="5">
        <v>766</v>
      </c>
      <c r="C156" s="7" t="s">
        <v>89</v>
      </c>
      <c r="D156" s="44">
        <f>D158+D157</f>
        <v>29</v>
      </c>
      <c r="E156" s="44">
        <f>E158+E157</f>
        <v>236.37</v>
      </c>
      <c r="F156" s="44">
        <f t="shared" si="3"/>
        <v>815.0689655172414</v>
      </c>
    </row>
    <row r="157" spans="1:6" ht="25.5">
      <c r="A157" s="46" t="s">
        <v>180</v>
      </c>
      <c r="B157" s="5">
        <v>766</v>
      </c>
      <c r="C157" s="8" t="s">
        <v>181</v>
      </c>
      <c r="D157" s="47">
        <v>0</v>
      </c>
      <c r="E157" s="43">
        <v>207.248</v>
      </c>
      <c r="F157" s="43"/>
    </row>
    <row r="158" spans="1:6" ht="26.25" thickBot="1">
      <c r="A158" s="102" t="s">
        <v>90</v>
      </c>
      <c r="B158" s="10">
        <v>766</v>
      </c>
      <c r="C158" s="9" t="s">
        <v>91</v>
      </c>
      <c r="D158" s="92">
        <v>29</v>
      </c>
      <c r="E158" s="75">
        <v>29.122</v>
      </c>
      <c r="F158" s="75">
        <f t="shared" si="3"/>
        <v>100.42068965517241</v>
      </c>
    </row>
    <row r="159" spans="1:6" ht="28.5">
      <c r="A159" s="51" t="s">
        <v>182</v>
      </c>
      <c r="B159" s="54">
        <v>767</v>
      </c>
      <c r="C159" s="97"/>
      <c r="D159" s="66">
        <f>D160</f>
        <v>500</v>
      </c>
      <c r="E159" s="66">
        <f>E160</f>
        <v>500</v>
      </c>
      <c r="F159" s="73">
        <f t="shared" si="3"/>
        <v>100</v>
      </c>
    </row>
    <row r="160" spans="1:6" ht="25.5">
      <c r="A160" s="33" t="s">
        <v>96</v>
      </c>
      <c r="B160" s="5">
        <v>767</v>
      </c>
      <c r="C160" s="7" t="s">
        <v>98</v>
      </c>
      <c r="D160" s="44">
        <f>D161</f>
        <v>500</v>
      </c>
      <c r="E160" s="44">
        <f>E161</f>
        <v>500</v>
      </c>
      <c r="F160" s="32">
        <f t="shared" si="3"/>
        <v>100</v>
      </c>
    </row>
    <row r="161" spans="1:6" ht="51.75" thickBot="1">
      <c r="A161" s="93" t="s">
        <v>136</v>
      </c>
      <c r="B161" s="94">
        <v>767</v>
      </c>
      <c r="C161" s="103" t="s">
        <v>137</v>
      </c>
      <c r="D161" s="96">
        <v>500</v>
      </c>
      <c r="E161" s="96">
        <v>500</v>
      </c>
      <c r="F161" s="74">
        <f t="shared" si="3"/>
        <v>100</v>
      </c>
    </row>
    <row r="162" spans="1:6" ht="28.5">
      <c r="A162" s="51" t="s">
        <v>183</v>
      </c>
      <c r="B162" s="54">
        <v>773</v>
      </c>
      <c r="C162" s="54"/>
      <c r="D162" s="66">
        <f>D163+D165+D187</f>
        <v>534083.69</v>
      </c>
      <c r="E162" s="66">
        <f>E163+E165+E187</f>
        <v>533386.282</v>
      </c>
      <c r="F162" s="73">
        <f t="shared" si="3"/>
        <v>99.86941971585016</v>
      </c>
    </row>
    <row r="163" spans="1:6" ht="25.5">
      <c r="A163" s="29" t="s">
        <v>88</v>
      </c>
      <c r="B163" s="5">
        <v>773</v>
      </c>
      <c r="C163" s="7" t="s">
        <v>89</v>
      </c>
      <c r="D163" s="44">
        <f>D164</f>
        <v>6</v>
      </c>
      <c r="E163" s="44">
        <f>E164</f>
        <v>6.389</v>
      </c>
      <c r="F163" s="32">
        <f t="shared" si="3"/>
        <v>106.48333333333333</v>
      </c>
    </row>
    <row r="164" spans="1:6" ht="25.5">
      <c r="A164" s="30" t="s">
        <v>90</v>
      </c>
      <c r="B164" s="21">
        <v>773</v>
      </c>
      <c r="C164" s="8" t="s">
        <v>91</v>
      </c>
      <c r="D164" s="47">
        <v>6</v>
      </c>
      <c r="E164" s="43">
        <v>6.389</v>
      </c>
      <c r="F164" s="27">
        <f t="shared" si="3"/>
        <v>106.48333333333333</v>
      </c>
    </row>
    <row r="165" spans="1:6" ht="38.25">
      <c r="A165" s="29" t="s">
        <v>95</v>
      </c>
      <c r="B165" s="5">
        <v>773</v>
      </c>
      <c r="C165" s="7" t="s">
        <v>97</v>
      </c>
      <c r="D165" s="44">
        <f>D166+D174+D182</f>
        <v>534291</v>
      </c>
      <c r="E165" s="44">
        <f>E166+E174+E182</f>
        <v>533593.2000000001</v>
      </c>
      <c r="F165" s="32">
        <f t="shared" si="3"/>
        <v>99.86939701398677</v>
      </c>
    </row>
    <row r="166" spans="1:6" ht="25.5">
      <c r="A166" s="33" t="s">
        <v>96</v>
      </c>
      <c r="B166" s="5">
        <v>773</v>
      </c>
      <c r="C166" s="7" t="s">
        <v>98</v>
      </c>
      <c r="D166" s="44">
        <f>SUM(D167:D173)</f>
        <v>137928</v>
      </c>
      <c r="E166" s="44">
        <f>SUM(E167:E173)</f>
        <v>137422</v>
      </c>
      <c r="F166" s="32">
        <f t="shared" si="3"/>
        <v>99.63314192912243</v>
      </c>
    </row>
    <row r="167" spans="1:6" ht="38.25">
      <c r="A167" s="34" t="s">
        <v>184</v>
      </c>
      <c r="B167" s="21">
        <v>773</v>
      </c>
      <c r="C167" s="15" t="s">
        <v>186</v>
      </c>
      <c r="D167" s="47">
        <v>28232</v>
      </c>
      <c r="E167" s="43">
        <v>28232</v>
      </c>
      <c r="F167" s="27">
        <f t="shared" si="3"/>
        <v>100</v>
      </c>
    </row>
    <row r="168" spans="1:6" ht="38.25">
      <c r="A168" s="28" t="s">
        <v>185</v>
      </c>
      <c r="B168" s="21">
        <v>773</v>
      </c>
      <c r="C168" s="8" t="s">
        <v>187</v>
      </c>
      <c r="D168" s="47">
        <v>26024.6</v>
      </c>
      <c r="E168" s="43">
        <v>26024.6</v>
      </c>
      <c r="F168" s="27">
        <f t="shared" si="3"/>
        <v>100</v>
      </c>
    </row>
    <row r="169" spans="1:6" ht="51">
      <c r="A169" s="30" t="s">
        <v>188</v>
      </c>
      <c r="B169" s="21">
        <v>773</v>
      </c>
      <c r="C169" s="8" t="s">
        <v>190</v>
      </c>
      <c r="D169" s="47">
        <v>13214.5</v>
      </c>
      <c r="E169" s="43">
        <v>13214.5</v>
      </c>
      <c r="F169" s="27">
        <f t="shared" si="3"/>
        <v>100</v>
      </c>
    </row>
    <row r="170" spans="1:6" ht="153">
      <c r="A170" s="34" t="s">
        <v>189</v>
      </c>
      <c r="B170" s="21">
        <v>773</v>
      </c>
      <c r="C170" s="8" t="s">
        <v>191</v>
      </c>
      <c r="D170" s="47">
        <v>12952</v>
      </c>
      <c r="E170" s="43">
        <v>12952</v>
      </c>
      <c r="F170" s="27">
        <f t="shared" si="3"/>
        <v>100</v>
      </c>
    </row>
    <row r="171" spans="1:6" ht="51">
      <c r="A171" s="34" t="s">
        <v>192</v>
      </c>
      <c r="B171" s="21">
        <v>773</v>
      </c>
      <c r="C171" s="15" t="s">
        <v>193</v>
      </c>
      <c r="D171" s="47">
        <v>4546</v>
      </c>
      <c r="E171" s="43">
        <v>4040</v>
      </c>
      <c r="F171" s="27">
        <f t="shared" si="3"/>
        <v>88.86933567971843</v>
      </c>
    </row>
    <row r="172" spans="1:6" ht="51">
      <c r="A172" s="34" t="s">
        <v>196</v>
      </c>
      <c r="B172" s="21">
        <v>773</v>
      </c>
      <c r="C172" s="17" t="s">
        <v>197</v>
      </c>
      <c r="D172" s="90">
        <v>6104.7</v>
      </c>
      <c r="E172" s="43">
        <v>6104.7</v>
      </c>
      <c r="F172" s="27">
        <f t="shared" si="3"/>
        <v>100</v>
      </c>
    </row>
    <row r="173" spans="1:6" ht="102">
      <c r="A173" s="38" t="s">
        <v>194</v>
      </c>
      <c r="B173" s="21">
        <v>773</v>
      </c>
      <c r="C173" s="8" t="s">
        <v>195</v>
      </c>
      <c r="D173" s="47">
        <v>46854.2</v>
      </c>
      <c r="E173" s="43">
        <v>46854.2</v>
      </c>
      <c r="F173" s="27">
        <f t="shared" si="3"/>
        <v>100</v>
      </c>
    </row>
    <row r="174" spans="1:6" ht="25.5">
      <c r="A174" s="33" t="s">
        <v>103</v>
      </c>
      <c r="B174" s="5">
        <v>773</v>
      </c>
      <c r="C174" s="7" t="s">
        <v>106</v>
      </c>
      <c r="D174" s="44">
        <f>SUM(D175:D181)</f>
        <v>382736.1</v>
      </c>
      <c r="E174" s="44">
        <f>SUM(E175:E181)</f>
        <v>382544.30000000005</v>
      </c>
      <c r="F174" s="32">
        <f t="shared" si="3"/>
        <v>99.94988714155787</v>
      </c>
    </row>
    <row r="175" spans="1:6" ht="51">
      <c r="A175" s="30" t="s">
        <v>210</v>
      </c>
      <c r="B175" s="21">
        <v>773</v>
      </c>
      <c r="C175" s="8" t="s">
        <v>211</v>
      </c>
      <c r="D175" s="47">
        <v>5513</v>
      </c>
      <c r="E175" s="43">
        <v>5513</v>
      </c>
      <c r="F175" s="27">
        <f t="shared" si="3"/>
        <v>100</v>
      </c>
    </row>
    <row r="176" spans="1:6" ht="76.5">
      <c r="A176" s="36" t="s">
        <v>198</v>
      </c>
      <c r="B176" s="21">
        <v>773</v>
      </c>
      <c r="C176" s="8" t="s">
        <v>203</v>
      </c>
      <c r="D176" s="47">
        <v>2234</v>
      </c>
      <c r="E176" s="43">
        <v>2234</v>
      </c>
      <c r="F176" s="27">
        <f t="shared" si="3"/>
        <v>100</v>
      </c>
    </row>
    <row r="177" spans="1:6" ht="63.75">
      <c r="A177" s="30" t="s">
        <v>199</v>
      </c>
      <c r="B177" s="21">
        <v>773</v>
      </c>
      <c r="C177" s="8" t="s">
        <v>204</v>
      </c>
      <c r="D177" s="47">
        <v>3206</v>
      </c>
      <c r="E177" s="43">
        <v>3014.2</v>
      </c>
      <c r="F177" s="27">
        <f t="shared" si="3"/>
        <v>94.01746724890829</v>
      </c>
    </row>
    <row r="178" spans="1:6" ht="76.5">
      <c r="A178" s="30" t="s">
        <v>200</v>
      </c>
      <c r="B178" s="21">
        <v>773</v>
      </c>
      <c r="C178" s="8" t="s">
        <v>205</v>
      </c>
      <c r="D178" s="47">
        <v>19435.4</v>
      </c>
      <c r="E178" s="43">
        <v>19435.4</v>
      </c>
      <c r="F178" s="27">
        <f t="shared" si="3"/>
        <v>100</v>
      </c>
    </row>
    <row r="179" spans="1:6" ht="63.75">
      <c r="A179" s="30" t="s">
        <v>201</v>
      </c>
      <c r="B179" s="21">
        <v>773</v>
      </c>
      <c r="C179" s="8" t="s">
        <v>206</v>
      </c>
      <c r="D179" s="47">
        <v>49344</v>
      </c>
      <c r="E179" s="43">
        <v>49344</v>
      </c>
      <c r="F179" s="27">
        <f t="shared" si="3"/>
        <v>100</v>
      </c>
    </row>
    <row r="180" spans="1:6" ht="127.5">
      <c r="A180" s="30" t="s">
        <v>202</v>
      </c>
      <c r="B180" s="21">
        <v>773</v>
      </c>
      <c r="C180" s="8" t="s">
        <v>207</v>
      </c>
      <c r="D180" s="47">
        <v>18525</v>
      </c>
      <c r="E180" s="43">
        <v>18525</v>
      </c>
      <c r="F180" s="27">
        <f t="shared" si="3"/>
        <v>100</v>
      </c>
    </row>
    <row r="181" spans="1:6" ht="63.75">
      <c r="A181" s="36" t="s">
        <v>208</v>
      </c>
      <c r="B181" s="21">
        <v>773</v>
      </c>
      <c r="C181" s="8" t="s">
        <v>209</v>
      </c>
      <c r="D181" s="47">
        <v>284478.7</v>
      </c>
      <c r="E181" s="43">
        <v>284478.7</v>
      </c>
      <c r="F181" s="27">
        <f t="shared" si="3"/>
        <v>100</v>
      </c>
    </row>
    <row r="182" spans="1:6" ht="25.5">
      <c r="A182" s="33" t="s">
        <v>153</v>
      </c>
      <c r="B182" s="5">
        <v>773</v>
      </c>
      <c r="C182" s="7" t="s">
        <v>154</v>
      </c>
      <c r="D182" s="44">
        <f>SUM(D183:D186)</f>
        <v>13626.9</v>
      </c>
      <c r="E182" s="44">
        <f>SUM(E183:E186)</f>
        <v>13626.9</v>
      </c>
      <c r="F182" s="32">
        <f t="shared" si="3"/>
        <v>100</v>
      </c>
    </row>
    <row r="183" spans="1:6" ht="63.75">
      <c r="A183" s="30" t="s">
        <v>212</v>
      </c>
      <c r="B183" s="21">
        <v>773</v>
      </c>
      <c r="C183" s="8" t="s">
        <v>217</v>
      </c>
      <c r="D183" s="47">
        <v>7026.9</v>
      </c>
      <c r="E183" s="43">
        <v>7026.9</v>
      </c>
      <c r="F183" s="27">
        <f t="shared" si="3"/>
        <v>100</v>
      </c>
    </row>
    <row r="184" spans="1:6" ht="51">
      <c r="A184" s="30" t="s">
        <v>213</v>
      </c>
      <c r="B184" s="21">
        <v>773</v>
      </c>
      <c r="C184" s="18" t="s">
        <v>218</v>
      </c>
      <c r="D184" s="90">
        <v>100</v>
      </c>
      <c r="E184" s="43">
        <v>100</v>
      </c>
      <c r="F184" s="27">
        <f t="shared" si="3"/>
        <v>100</v>
      </c>
    </row>
    <row r="185" spans="1:6" ht="51">
      <c r="A185" s="30" t="s">
        <v>215</v>
      </c>
      <c r="B185" s="21">
        <v>773</v>
      </c>
      <c r="C185" s="8" t="s">
        <v>220</v>
      </c>
      <c r="D185" s="47">
        <v>1500</v>
      </c>
      <c r="E185" s="43">
        <v>1500</v>
      </c>
      <c r="F185" s="27">
        <f t="shared" si="3"/>
        <v>100</v>
      </c>
    </row>
    <row r="186" spans="1:6" ht="63.75">
      <c r="A186" s="28" t="s">
        <v>216</v>
      </c>
      <c r="B186" s="21">
        <v>773</v>
      </c>
      <c r="C186" s="8" t="s">
        <v>221</v>
      </c>
      <c r="D186" s="47">
        <v>5000</v>
      </c>
      <c r="E186" s="43">
        <v>5000</v>
      </c>
      <c r="F186" s="27">
        <f t="shared" si="3"/>
        <v>100</v>
      </c>
    </row>
    <row r="187" spans="1:6" ht="51">
      <c r="A187" s="37" t="s">
        <v>119</v>
      </c>
      <c r="B187" s="5">
        <v>773</v>
      </c>
      <c r="C187" s="13" t="s">
        <v>121</v>
      </c>
      <c r="D187" s="44">
        <f>D188</f>
        <v>-213.31</v>
      </c>
      <c r="E187" s="44">
        <f>E188</f>
        <v>-213.307</v>
      </c>
      <c r="F187" s="32">
        <f t="shared" si="3"/>
        <v>99.99859359617457</v>
      </c>
    </row>
    <row r="188" spans="1:6" ht="39" thickBot="1">
      <c r="A188" s="100" t="s">
        <v>120</v>
      </c>
      <c r="B188" s="94">
        <v>773</v>
      </c>
      <c r="C188" s="95" t="s">
        <v>122</v>
      </c>
      <c r="D188" s="96">
        <v>-213.31</v>
      </c>
      <c r="E188" s="70">
        <v>-213.307</v>
      </c>
      <c r="F188" s="74">
        <f t="shared" si="3"/>
        <v>99.99859359617457</v>
      </c>
    </row>
    <row r="189" spans="1:6" ht="28.5">
      <c r="A189" s="51" t="s">
        <v>222</v>
      </c>
      <c r="B189" s="54">
        <v>791</v>
      </c>
      <c r="C189" s="54"/>
      <c r="D189" s="66">
        <f>D190+D192</f>
        <v>355</v>
      </c>
      <c r="E189" s="66">
        <f>E190+E192</f>
        <v>366.153</v>
      </c>
      <c r="F189" s="73">
        <f t="shared" si="3"/>
        <v>103.14169014084507</v>
      </c>
    </row>
    <row r="190" spans="1:6" ht="25.5">
      <c r="A190" s="29" t="s">
        <v>94</v>
      </c>
      <c r="B190" s="5">
        <v>791</v>
      </c>
      <c r="C190" s="7" t="s">
        <v>168</v>
      </c>
      <c r="D190" s="44">
        <f>D191</f>
        <v>0</v>
      </c>
      <c r="E190" s="44">
        <f>E191</f>
        <v>11.153</v>
      </c>
      <c r="F190" s="32"/>
    </row>
    <row r="191" spans="1:6" ht="25.5">
      <c r="A191" s="28" t="s">
        <v>128</v>
      </c>
      <c r="B191" s="21">
        <v>791</v>
      </c>
      <c r="C191" s="8" t="s">
        <v>129</v>
      </c>
      <c r="D191" s="47">
        <v>0</v>
      </c>
      <c r="E191" s="43">
        <v>11.153</v>
      </c>
      <c r="F191" s="27"/>
    </row>
    <row r="192" spans="1:6" ht="38.25">
      <c r="A192" s="29" t="s">
        <v>95</v>
      </c>
      <c r="B192" s="5">
        <v>791</v>
      </c>
      <c r="C192" s="7" t="s">
        <v>97</v>
      </c>
      <c r="D192" s="44">
        <f>D193+D195</f>
        <v>355</v>
      </c>
      <c r="E192" s="44">
        <f>E193+E195</f>
        <v>355</v>
      </c>
      <c r="F192" s="32">
        <f t="shared" si="3"/>
        <v>100</v>
      </c>
    </row>
    <row r="193" spans="1:6" ht="25.5">
      <c r="A193" s="33" t="s">
        <v>96</v>
      </c>
      <c r="B193" s="5">
        <v>791</v>
      </c>
      <c r="C193" s="7" t="s">
        <v>98</v>
      </c>
      <c r="D193" s="44">
        <f>D194</f>
        <v>120</v>
      </c>
      <c r="E193" s="44">
        <f>E194</f>
        <v>120</v>
      </c>
      <c r="F193" s="32">
        <f t="shared" si="3"/>
        <v>100</v>
      </c>
    </row>
    <row r="194" spans="1:6" ht="51">
      <c r="A194" s="30" t="s">
        <v>136</v>
      </c>
      <c r="B194" s="21">
        <v>791</v>
      </c>
      <c r="C194" s="15" t="s">
        <v>137</v>
      </c>
      <c r="D194" s="47">
        <v>120</v>
      </c>
      <c r="E194" s="43">
        <v>120</v>
      </c>
      <c r="F194" s="27">
        <f t="shared" si="3"/>
        <v>100</v>
      </c>
    </row>
    <row r="195" spans="1:6" ht="25.5">
      <c r="A195" s="33" t="s">
        <v>223</v>
      </c>
      <c r="B195" s="5">
        <v>791</v>
      </c>
      <c r="C195" s="7" t="s">
        <v>224</v>
      </c>
      <c r="D195" s="44">
        <f>D196</f>
        <v>235</v>
      </c>
      <c r="E195" s="44">
        <f>E196</f>
        <v>235</v>
      </c>
      <c r="F195" s="32">
        <f t="shared" si="3"/>
        <v>100</v>
      </c>
    </row>
    <row r="196" spans="1:6" ht="51.75" thickBot="1">
      <c r="A196" s="93" t="s">
        <v>214</v>
      </c>
      <c r="B196" s="94">
        <v>791</v>
      </c>
      <c r="C196" s="95" t="s">
        <v>219</v>
      </c>
      <c r="D196" s="96">
        <v>235</v>
      </c>
      <c r="E196" s="70">
        <v>235</v>
      </c>
      <c r="F196" s="74">
        <f t="shared" si="3"/>
        <v>100</v>
      </c>
    </row>
    <row r="197" spans="1:6" ht="28.5">
      <c r="A197" s="51" t="s">
        <v>258</v>
      </c>
      <c r="B197" s="54">
        <v>792</v>
      </c>
      <c r="C197" s="54"/>
      <c r="D197" s="66">
        <f>D198+D200</f>
        <v>210844.75</v>
      </c>
      <c r="E197" s="66">
        <f>E198+E200</f>
        <v>210839.887</v>
      </c>
      <c r="F197" s="73">
        <f t="shared" si="3"/>
        <v>99.99769356362916</v>
      </c>
    </row>
    <row r="198" spans="1:6" ht="25.5">
      <c r="A198" s="29" t="s">
        <v>55</v>
      </c>
      <c r="B198" s="5">
        <v>792</v>
      </c>
      <c r="C198" s="7" t="s">
        <v>59</v>
      </c>
      <c r="D198" s="44">
        <f>D199</f>
        <v>135</v>
      </c>
      <c r="E198" s="44">
        <f>E199</f>
        <v>130.137</v>
      </c>
      <c r="F198" s="32">
        <f t="shared" si="3"/>
        <v>96.39777777777778</v>
      </c>
    </row>
    <row r="199" spans="1:6" ht="51">
      <c r="A199" s="28" t="s">
        <v>225</v>
      </c>
      <c r="B199" s="21">
        <v>792</v>
      </c>
      <c r="C199" s="11" t="s">
        <v>226</v>
      </c>
      <c r="D199" s="88">
        <v>135</v>
      </c>
      <c r="E199" s="43">
        <v>130.137</v>
      </c>
      <c r="F199" s="27">
        <f t="shared" si="3"/>
        <v>96.39777777777778</v>
      </c>
    </row>
    <row r="200" spans="1:6" ht="38.25">
      <c r="A200" s="29" t="s">
        <v>95</v>
      </c>
      <c r="B200" s="5">
        <v>792</v>
      </c>
      <c r="C200" s="7" t="s">
        <v>97</v>
      </c>
      <c r="D200" s="44">
        <f>D201+D203</f>
        <v>210709.75</v>
      </c>
      <c r="E200" s="44">
        <f>E201+E203</f>
        <v>210709.75</v>
      </c>
      <c r="F200" s="32">
        <f t="shared" si="3"/>
        <v>100</v>
      </c>
    </row>
    <row r="201" spans="1:6" ht="25.5">
      <c r="A201" s="29" t="s">
        <v>227</v>
      </c>
      <c r="B201" s="5">
        <v>792</v>
      </c>
      <c r="C201" s="7" t="s">
        <v>228</v>
      </c>
      <c r="D201" s="44">
        <f>D202</f>
        <v>195472</v>
      </c>
      <c r="E201" s="44">
        <f>E202</f>
        <v>195472</v>
      </c>
      <c r="F201" s="32">
        <f t="shared" si="3"/>
        <v>100</v>
      </c>
    </row>
    <row r="202" spans="1:6" ht="38.25">
      <c r="A202" s="30" t="s">
        <v>229</v>
      </c>
      <c r="B202" s="21">
        <v>792</v>
      </c>
      <c r="C202" s="8" t="s">
        <v>230</v>
      </c>
      <c r="D202" s="47">
        <v>195472</v>
      </c>
      <c r="E202" s="43">
        <v>195472</v>
      </c>
      <c r="F202" s="27">
        <f t="shared" si="3"/>
        <v>100</v>
      </c>
    </row>
    <row r="203" spans="1:6" ht="25.5">
      <c r="A203" s="33" t="s">
        <v>223</v>
      </c>
      <c r="B203" s="5">
        <v>792</v>
      </c>
      <c r="C203" s="7" t="s">
        <v>224</v>
      </c>
      <c r="D203" s="44">
        <f>D204</f>
        <v>15237.75</v>
      </c>
      <c r="E203" s="44">
        <f>E204</f>
        <v>15237.75</v>
      </c>
      <c r="F203" s="32">
        <f t="shared" si="3"/>
        <v>100</v>
      </c>
    </row>
    <row r="204" spans="1:6" ht="39" thickBot="1">
      <c r="A204" s="93" t="s">
        <v>231</v>
      </c>
      <c r="B204" s="94">
        <v>792</v>
      </c>
      <c r="C204" s="95" t="s">
        <v>224</v>
      </c>
      <c r="D204" s="96">
        <v>15237.75</v>
      </c>
      <c r="E204" s="70">
        <v>15237.75</v>
      </c>
      <c r="F204" s="74">
        <f t="shared" si="3"/>
        <v>100</v>
      </c>
    </row>
    <row r="205" spans="1:6" ht="15" thickBot="1">
      <c r="A205" s="111" t="s">
        <v>232</v>
      </c>
      <c r="B205" s="112"/>
      <c r="C205" s="24"/>
      <c r="D205" s="104">
        <f>D10+D16+D18+D20+D24+D32+D34+D58+D62+D66+D68+D70+D72+D74+D78+D80+D82+D84+D86+D88+D90+D113+D131+D140+D159+D162+D189+D197</f>
        <v>1629096.81</v>
      </c>
      <c r="E205" s="104">
        <f>E10+E16+E18+E20+E24+E32+E34+E58+E62+E66+E68+E70+E72+E74+E78+E80+E82+E84+E86+E88+E90+E113+E131+E140+E159+E162+E189+E197</f>
        <v>1656652.455</v>
      </c>
      <c r="F205" s="23">
        <f t="shared" si="3"/>
        <v>101.69146761756902</v>
      </c>
    </row>
    <row r="206" spans="1:5" ht="12.75">
      <c r="A206" s="19"/>
      <c r="B206" s="19"/>
      <c r="C206" s="19"/>
      <c r="D206" s="20"/>
      <c r="E206" s="20"/>
    </row>
    <row r="207" spans="1:5" ht="12.75">
      <c r="A207" s="19"/>
      <c r="B207" s="19"/>
      <c r="C207" s="19"/>
      <c r="D207" s="20"/>
      <c r="E207" s="20"/>
    </row>
    <row r="208" spans="1:5" ht="12.75">
      <c r="A208" s="19"/>
      <c r="B208" s="19"/>
      <c r="C208" s="19"/>
      <c r="D208" s="20"/>
      <c r="E208" s="20"/>
    </row>
    <row r="209" spans="1:5" ht="12.75">
      <c r="A209" s="19"/>
      <c r="B209" s="19"/>
      <c r="C209" s="19"/>
      <c r="D209" s="20"/>
      <c r="E209" s="20"/>
    </row>
    <row r="210" spans="1:5" ht="12.75">
      <c r="A210" s="19"/>
      <c r="B210" s="19"/>
      <c r="C210" s="19"/>
      <c r="D210" s="20"/>
      <c r="E210" s="20"/>
    </row>
    <row r="211" spans="1:5" ht="12.75">
      <c r="A211" s="19"/>
      <c r="B211" s="19"/>
      <c r="C211" s="19"/>
      <c r="D211" s="20"/>
      <c r="E211" s="20"/>
    </row>
    <row r="212" spans="1:5" ht="12.75">
      <c r="A212" s="19"/>
      <c r="B212" s="19"/>
      <c r="C212" s="19"/>
      <c r="D212" s="20"/>
      <c r="E212" s="20"/>
    </row>
    <row r="213" spans="1:5" ht="12.75">
      <c r="A213" s="19"/>
      <c r="B213" s="19"/>
      <c r="C213" s="19"/>
      <c r="D213" s="20"/>
      <c r="E213" s="20"/>
    </row>
    <row r="214" spans="1:5" ht="12.75">
      <c r="A214" s="19"/>
      <c r="B214" s="19"/>
      <c r="C214" s="19"/>
      <c r="D214" s="20"/>
      <c r="E214" s="20"/>
    </row>
    <row r="215" spans="1:5" ht="12.75">
      <c r="A215" s="19"/>
      <c r="B215" s="19"/>
      <c r="C215" s="19"/>
      <c r="D215" s="20"/>
      <c r="E215" s="20"/>
    </row>
    <row r="216" spans="1:5" ht="12.75">
      <c r="A216" s="19"/>
      <c r="B216" s="19"/>
      <c r="C216" s="19"/>
      <c r="D216" s="20"/>
      <c r="E216" s="20"/>
    </row>
    <row r="217" spans="1:5" ht="12.75">
      <c r="A217" s="19"/>
      <c r="B217" s="19"/>
      <c r="C217" s="19"/>
      <c r="D217" s="20"/>
      <c r="E217" s="20"/>
    </row>
    <row r="218" spans="1:5" ht="12.75">
      <c r="A218" s="19"/>
      <c r="B218" s="19"/>
      <c r="C218" s="19"/>
      <c r="D218" s="20"/>
      <c r="E218" s="20"/>
    </row>
    <row r="219" spans="1:5" ht="12.75">
      <c r="A219" s="19"/>
      <c r="B219" s="19"/>
      <c r="C219" s="19"/>
      <c r="D219" s="20"/>
      <c r="E219" s="20"/>
    </row>
    <row r="220" spans="1:5" ht="12.75">
      <c r="A220" s="19"/>
      <c r="B220" s="19"/>
      <c r="C220" s="19"/>
      <c r="D220" s="20"/>
      <c r="E220" s="20"/>
    </row>
    <row r="221" spans="1:5" ht="12.75">
      <c r="A221" s="19"/>
      <c r="B221" s="19"/>
      <c r="C221" s="19"/>
      <c r="D221" s="20"/>
      <c r="E221" s="20"/>
    </row>
  </sheetData>
  <sheetProtection/>
  <mergeCells count="10">
    <mergeCell ref="A205:B205"/>
    <mergeCell ref="D7:D8"/>
    <mergeCell ref="F7:F8"/>
    <mergeCell ref="C1:F1"/>
    <mergeCell ref="C2:F2"/>
    <mergeCell ref="C3:F3"/>
    <mergeCell ref="A5:F5"/>
    <mergeCell ref="B7:C7"/>
    <mergeCell ref="A7:A8"/>
    <mergeCell ref="E7:E8"/>
  </mergeCells>
  <printOptions/>
  <pageMargins left="0.7086614173228347" right="0.15748031496062992" top="0.2755905511811024" bottom="0.15748031496062992" header="0.31496062992125984" footer="0.15748031496062992"/>
  <pageSetup horizontalDpi="600" verticalDpi="600" orientation="portrait" paperSize="9" scale="8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Славнова</dc:creator>
  <cp:keywords/>
  <dc:description/>
  <cp:lastModifiedBy>Славнова</cp:lastModifiedBy>
  <cp:lastPrinted>2014-03-24T06:36:51Z</cp:lastPrinted>
  <dcterms:created xsi:type="dcterms:W3CDTF">2014-03-18T12:03:41Z</dcterms:created>
  <dcterms:modified xsi:type="dcterms:W3CDTF">2014-03-24T06:36:52Z</dcterms:modified>
  <cp:category/>
  <cp:version/>
  <cp:contentType/>
  <cp:contentStatus/>
</cp:coreProperties>
</file>