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Пер.в печ." sheetId="6" r:id="rId6"/>
  </sheets>
  <definedNames/>
  <calcPr fullCalcOnLoad="1"/>
</workbook>
</file>

<file path=xl/sharedStrings.xml><?xml version="1.0" encoding="utf-8"?>
<sst xmlns="http://schemas.openxmlformats.org/spreadsheetml/2006/main" count="405" uniqueCount="223">
  <si>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</si>
  <si>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</si>
  <si>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</si>
  <si>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</si>
  <si>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</si>
  <si>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</si>
  <si>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</si>
  <si>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</si>
  <si>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</si>
  <si>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</si>
  <si>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</si>
  <si>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</si>
  <si>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</si>
  <si>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</si>
  <si>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</si>
  <si>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</si>
  <si>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</si>
  <si>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</si>
  <si>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</si>
  <si>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</si>
  <si>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</si>
  <si>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</si>
  <si>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</si>
  <si>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</si>
  <si>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</si>
  <si>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</si>
  <si>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</si>
  <si>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</si>
  <si>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</si>
  <si>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</si>
  <si>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</si>
  <si>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</si>
  <si>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</si>
  <si>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</si>
  <si>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</si>
  <si>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</si>
  <si>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</si>
  <si>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</si>
  <si>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</si>
  <si>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</si>
  <si>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</si>
  <si>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</si>
  <si>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</si>
  <si>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</si>
  <si>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</si>
  <si>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</si>
  <si>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</si>
  <si>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</si>
  <si>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</si>
  <si>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</si>
  <si>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</si>
  <si>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</si>
  <si>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</si>
  <si>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</si>
  <si>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</si>
  <si>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</si>
  <si>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</si>
  <si>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</si>
  <si>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</si>
  <si>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</si>
  <si>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</si>
  <si>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</si>
  <si>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</si>
  <si>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</si>
  <si>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</si>
  <si>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</si>
  <si>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</si>
  <si>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</si>
  <si>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</si>
  <si>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</si>
  <si>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</si>
  <si>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</si>
  <si>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</si>
  <si>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</si>
  <si>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</si>
  <si>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</si>
  <si>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</si>
  <si>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</si>
  <si>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</si>
  <si>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</si>
  <si>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</si>
  <si>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</si>
  <si>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</si>
  <si>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</si>
  <si>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</si>
  <si>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</si>
  <si>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</si>
  <si>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</si>
  <si>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</si>
  <si>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</si>
  <si>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</si>
  <si>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</si>
  <si>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</si>
  <si>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</si>
  <si>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</si>
  <si>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</si>
  <si>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</si>
  <si>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</si>
  <si>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</si>
  <si>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</si>
  <si>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</si>
  <si>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</si>
  <si>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</si>
  <si>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</si>
  <si>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</si>
  <si>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</si>
  <si>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</si>
  <si>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</si>
  <si>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</si>
  <si>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</si>
  <si>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</si>
  <si>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</si>
  <si>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</si>
  <si>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</si>
  <si>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</si>
  <si>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</si>
  <si>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</si>
  <si>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</si>
  <si>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</si>
  <si>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</si>
  <si>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</si>
  <si>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</si>
  <si>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</si>
  <si>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</si>
  <si>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</si>
  <si>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</si>
  <si>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</si>
  <si>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</si>
  <si>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</si>
  <si>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</si>
  <si>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</si>
  <si>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</si>
  <si>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</si>
  <si>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</si>
  <si>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</si>
  <si>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</si>
  <si>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</si>
  <si>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</si>
  <si>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</si>
  <si>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</si>
  <si>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</si>
  <si>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</si>
  <si>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</si>
  <si>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</si>
  <si>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</si>
  <si>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</si>
  <si>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</si>
  <si>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</si>
  <si>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</si>
  <si>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</si>
  <si>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</si>
  <si>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</si>
  <si>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</si>
  <si>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</si>
  <si>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</si>
  <si>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</si>
  <si>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</si>
  <si>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</si>
  <si>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</si>
  <si>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</si>
  <si>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</si>
  <si>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</si>
  <si>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</si>
  <si>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</si>
  <si>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</si>
  <si>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</si>
  <si>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</si>
  <si>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</si>
  <si>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</si>
  <si>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</si>
  <si>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</si>
  <si>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</si>
  <si>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</si>
  <si>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</si>
  <si>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</si>
  <si>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</si>
  <si>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</si>
  <si>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</si>
  <si>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</si>
  <si>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</si>
  <si>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</si>
  <si>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</si>
  <si>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</si>
  <si>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</si>
  <si>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</si>
  <si>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</si>
  <si>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</si>
  <si>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</si>
  <si>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</si>
  <si>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</si>
  <si>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</si>
  <si>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Национальная экономика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</si>
  <si>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</si>
  <si>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</si>
  <si>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</si>
  <si>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</si>
  <si>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 xml:space="preserve"> Крытый   тренировочный  каток  с искусственным льдом в г.Муроме</t>
  </si>
  <si>
    <t xml:space="preserve">                            2011год</t>
  </si>
  <si>
    <t>Сметная  стоимость</t>
  </si>
  <si>
    <t xml:space="preserve">2010г. </t>
  </si>
  <si>
    <t xml:space="preserve">                            2012год</t>
  </si>
  <si>
    <t>2009-2010г</t>
  </si>
  <si>
    <t>2362.9</t>
  </si>
  <si>
    <t>2009-2012</t>
  </si>
  <si>
    <t>2010-2012г.</t>
  </si>
  <si>
    <t>2010-2012</t>
  </si>
  <si>
    <t>1.Управление ЖКХ</t>
  </si>
  <si>
    <t>2. Управление здравоохранения</t>
  </si>
  <si>
    <t xml:space="preserve"> Реконструкция  4-х этажного  стационарного корпуса  МУЗ "Муромская городская больница № 3"</t>
  </si>
  <si>
    <t xml:space="preserve">Областнойбюджет </t>
  </si>
  <si>
    <t>Областной</t>
  </si>
  <si>
    <t>Приложение №3</t>
  </si>
  <si>
    <t>8. Перечень мероприятий долгосрочной  целевой инвестиционной программы о. Муром  на 2010-2012 годы.</t>
  </si>
  <si>
    <t>ТКУ для теплоснабжения крытого тренировочного  катка  с искусственным льдом  по бульвару Тихомирова в г.Муроме</t>
  </si>
  <si>
    <t>Реконструкция части жилого дома №34/2 (нежилого помещения первого этажа) по ул. Ленингра-дской под квартиры</t>
  </si>
  <si>
    <t>Футбольное поле с искусственным покрытием по ул.Владимирская в г. Муроме</t>
  </si>
  <si>
    <t>Федер.</t>
  </si>
  <si>
    <t>Приобретение жилья</t>
  </si>
  <si>
    <t>Разработка раздела  правил землепользования и застройки о.Муром   "Проект зон охраны объектов культурного наследия (памятников истории,архитек-туры и культуры),"</t>
  </si>
  <si>
    <t>в том числе:</t>
  </si>
  <si>
    <t xml:space="preserve">            к постановлению администрации  округа Муром</t>
  </si>
  <si>
    <t xml:space="preserve">Зам. Главы  администрации, начальник управления жилищно- коммунального хозяйства                                                                                                                                                      Е.В. Жуков </t>
  </si>
  <si>
    <t xml:space="preserve">    от _09.12.2010_  №_2815_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</si>
</sst>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</numFmts>
  <fonts count="2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2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5" t="s">
        <v>0</v>
      </c>
      <c r="B4" s="85" t="s">
        <v>69</v>
      </c>
      <c r="C4" s="85"/>
      <c r="D4" s="85"/>
      <c r="E4" s="85"/>
      <c r="F4" s="85"/>
      <c r="G4" s="85" t="s">
        <v>5</v>
      </c>
      <c r="H4" s="85"/>
      <c r="I4" s="85"/>
      <c r="J4" s="85"/>
      <c r="K4" s="85"/>
      <c r="L4" s="85" t="s">
        <v>6</v>
      </c>
      <c r="M4" s="85"/>
      <c r="N4" s="85"/>
      <c r="O4" s="85"/>
      <c r="P4" s="85"/>
      <c r="Q4" s="85" t="s">
        <v>7</v>
      </c>
      <c r="R4" s="85"/>
      <c r="S4" s="85"/>
      <c r="T4" s="85"/>
      <c r="U4" s="85"/>
      <c r="V4" s="86" t="s">
        <v>72</v>
      </c>
      <c r="W4" s="87"/>
      <c r="X4" s="87"/>
      <c r="Y4" s="87"/>
      <c r="Z4" s="88"/>
    </row>
    <row r="5" spans="1:26" ht="63.75">
      <c r="A5" s="85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89" t="s">
        <v>151</v>
      </c>
      <c r="B3" s="89" t="s">
        <v>8</v>
      </c>
      <c r="C3" s="89" t="s">
        <v>1</v>
      </c>
      <c r="D3" s="89" t="s">
        <v>2</v>
      </c>
      <c r="E3" s="89" t="s">
        <v>3</v>
      </c>
      <c r="F3" s="89" t="s">
        <v>4</v>
      </c>
      <c r="G3" s="89" t="s">
        <v>152</v>
      </c>
      <c r="H3" s="91" t="s">
        <v>5</v>
      </c>
      <c r="I3" s="92"/>
      <c r="J3" s="92"/>
      <c r="K3" s="93"/>
      <c r="L3" s="85" t="s">
        <v>6</v>
      </c>
      <c r="M3" s="85"/>
      <c r="N3" s="85"/>
      <c r="O3" s="85"/>
      <c r="P3" s="85" t="s">
        <v>7</v>
      </c>
      <c r="Q3" s="85"/>
      <c r="R3" s="85"/>
      <c r="S3" s="85"/>
    </row>
    <row r="4" spans="1:19" ht="38.25" customHeight="1">
      <c r="A4" s="90"/>
      <c r="B4" s="90"/>
      <c r="C4" s="90"/>
      <c r="D4" s="90"/>
      <c r="E4" s="90"/>
      <c r="F4" s="90"/>
      <c r="G4" s="90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4" t="s">
        <v>142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7:9" ht="12.75">
      <c r="G4" s="96"/>
      <c r="H4" s="96"/>
      <c r="I4" s="20"/>
    </row>
    <row r="7" spans="1:31" ht="12.75" customHeight="1">
      <c r="A7" s="85" t="s">
        <v>128</v>
      </c>
      <c r="B7" s="85" t="s">
        <v>136</v>
      </c>
      <c r="C7" s="85" t="s">
        <v>137</v>
      </c>
      <c r="D7" s="85" t="s">
        <v>138</v>
      </c>
      <c r="E7" s="85" t="s">
        <v>3</v>
      </c>
      <c r="F7" s="85" t="s">
        <v>122</v>
      </c>
      <c r="G7" s="85" t="s">
        <v>123</v>
      </c>
      <c r="H7" s="85" t="s">
        <v>69</v>
      </c>
      <c r="I7" s="85"/>
      <c r="J7" s="85"/>
      <c r="K7" s="85"/>
      <c r="L7" s="85"/>
      <c r="M7" s="85" t="s">
        <v>5</v>
      </c>
      <c r="N7" s="85"/>
      <c r="O7" s="85"/>
      <c r="P7" s="85"/>
      <c r="Q7" s="85" t="s">
        <v>6</v>
      </c>
      <c r="R7" s="85"/>
      <c r="S7" s="85"/>
      <c r="T7" s="85"/>
      <c r="U7" s="85"/>
      <c r="V7" s="85" t="s">
        <v>7</v>
      </c>
      <c r="W7" s="85"/>
      <c r="X7" s="85"/>
      <c r="Y7" s="85"/>
      <c r="Z7" s="85"/>
      <c r="AA7" s="95" t="s">
        <v>72</v>
      </c>
      <c r="AB7" s="95"/>
      <c r="AC7" s="95"/>
      <c r="AD7" s="95"/>
      <c r="AE7" s="95"/>
    </row>
    <row r="8" spans="1:31" ht="51">
      <c r="A8" s="85"/>
      <c r="B8" s="85"/>
      <c r="C8" s="85"/>
      <c r="D8" s="85"/>
      <c r="E8" s="85"/>
      <c r="F8" s="85"/>
      <c r="G8" s="85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98" t="s">
        <v>163</v>
      </c>
      <c r="B3" s="98" t="s">
        <v>161</v>
      </c>
      <c r="C3" s="98" t="s">
        <v>152</v>
      </c>
      <c r="D3" s="98" t="s">
        <v>162</v>
      </c>
      <c r="E3" s="98" t="s">
        <v>71</v>
      </c>
      <c r="F3" s="97" t="s">
        <v>153</v>
      </c>
      <c r="G3" s="97"/>
      <c r="H3" s="97"/>
      <c r="I3" s="97" t="s">
        <v>5</v>
      </c>
      <c r="J3" s="97"/>
      <c r="K3" s="97"/>
      <c r="L3" s="97"/>
      <c r="M3" s="97" t="s">
        <v>6</v>
      </c>
      <c r="N3" s="97"/>
      <c r="O3" s="97"/>
      <c r="P3" s="97"/>
      <c r="Q3" s="97" t="s">
        <v>7</v>
      </c>
      <c r="R3" s="97"/>
      <c r="S3" s="97"/>
      <c r="T3" s="97"/>
    </row>
    <row r="4" spans="1:20" ht="36">
      <c r="A4" s="99"/>
      <c r="B4" s="99"/>
      <c r="C4" s="99"/>
      <c r="D4" s="99"/>
      <c r="E4" s="99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03" t="s">
        <v>164</v>
      </c>
      <c r="B6" s="105" t="s">
        <v>74</v>
      </c>
      <c r="C6" s="34" t="s">
        <v>158</v>
      </c>
      <c r="D6" s="22" t="s">
        <v>154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ht="61.5" customHeight="1">
      <c r="A7" s="104"/>
      <c r="B7" s="105"/>
      <c r="C7" s="34" t="s">
        <v>155</v>
      </c>
      <c r="D7" s="22" t="s">
        <v>159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ht="57.75" customHeight="1">
      <c r="A8" s="104"/>
      <c r="B8" s="105"/>
      <c r="C8" s="34" t="s">
        <v>156</v>
      </c>
      <c r="D8" s="22" t="s">
        <v>160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ht="39.75" customHeight="1">
      <c r="A9" s="104"/>
      <c r="B9" s="105"/>
      <c r="C9" s="34" t="s">
        <v>157</v>
      </c>
      <c r="D9" s="22" t="s">
        <v>159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27" customHeight="1">
      <c r="A10" s="104"/>
      <c r="B10" s="105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04"/>
      <c r="B11" s="105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04"/>
      <c r="B12" s="105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04"/>
      <c r="B13" s="105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04"/>
      <c r="B14" s="105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03" t="s">
        <v>166</v>
      </c>
      <c r="B15" s="105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04"/>
      <c r="B16" s="105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04"/>
      <c r="B17" s="105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6" t="s">
        <v>178</v>
      </c>
      <c r="E20" s="96"/>
      <c r="F20" s="96"/>
      <c r="G20" s="96"/>
      <c r="H20" s="96"/>
      <c r="I20" s="96"/>
      <c r="J20" s="96"/>
      <c r="R20" s="96" t="s">
        <v>179</v>
      </c>
      <c r="S20" s="96"/>
    </row>
  </sheetData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  <mergeCell ref="T6:T9"/>
    <mergeCell ref="P6:P9"/>
    <mergeCell ref="Q6:Q9"/>
    <mergeCell ref="R6:R9"/>
    <mergeCell ref="S6:S9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I3:L3"/>
    <mergeCell ref="M3:P3"/>
    <mergeCell ref="A3:A4"/>
    <mergeCell ref="B3:B4"/>
    <mergeCell ref="C3:C4"/>
    <mergeCell ref="D3:D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tabSelected="1" workbookViewId="0" topLeftCell="G18">
      <selection activeCell="N4" sqref="N4:S4"/>
    </sheetView>
  </sheetViews>
  <sheetFormatPr defaultColWidth="9.00390625" defaultRowHeight="12.75"/>
  <cols>
    <col min="1" max="1" width="30.875" style="43" customWidth="1"/>
    <col min="2" max="2" width="6.25390625" style="43" customWidth="1"/>
    <col min="3" max="3" width="8.375" style="43" customWidth="1"/>
    <col min="4" max="4" width="11.75390625" style="42" customWidth="1"/>
    <col min="5" max="5" width="9.375" style="42" customWidth="1"/>
    <col min="6" max="6" width="9.25390625" style="42" customWidth="1"/>
    <col min="7" max="8" width="10.625" style="42" customWidth="1"/>
    <col min="9" max="9" width="10.875" style="42" customWidth="1"/>
    <col min="10" max="10" width="9.375" style="42" customWidth="1"/>
    <col min="11" max="11" width="11.25390625" style="42" customWidth="1"/>
    <col min="12" max="12" width="9.00390625" style="42" customWidth="1"/>
    <col min="13" max="13" width="10.875" style="42" customWidth="1"/>
    <col min="14" max="14" width="10.75390625" style="42" customWidth="1"/>
    <col min="15" max="15" width="9.125" style="42" customWidth="1"/>
    <col min="16" max="16" width="10.25390625" style="42" customWidth="1"/>
    <col min="17" max="17" width="10.375" style="42" customWidth="1"/>
    <col min="18" max="18" width="10.25390625" style="42" customWidth="1"/>
    <col min="19" max="19" width="10.875" style="42" customWidth="1"/>
    <col min="20" max="20" width="14.625" style="43" customWidth="1"/>
    <col min="21" max="16384" width="8.00390625" style="43" customWidth="1"/>
  </cols>
  <sheetData>
    <row r="2" spans="14:20" ht="15.75">
      <c r="N2" s="109" t="s">
        <v>211</v>
      </c>
      <c r="O2" s="109"/>
      <c r="P2" s="109"/>
      <c r="Q2" s="109"/>
      <c r="R2" s="109"/>
      <c r="S2" s="109"/>
      <c r="T2" s="49"/>
    </row>
    <row r="3" spans="13:20" ht="15.75">
      <c r="M3" s="47"/>
      <c r="N3" s="110" t="s">
        <v>220</v>
      </c>
      <c r="O3" s="110"/>
      <c r="P3" s="110"/>
      <c r="Q3" s="110"/>
      <c r="R3" s="110"/>
      <c r="S3" s="110"/>
      <c r="T3" s="110"/>
    </row>
    <row r="4" spans="14:20" ht="15.75" customHeight="1">
      <c r="N4" s="111" t="s">
        <v>222</v>
      </c>
      <c r="O4" s="111"/>
      <c r="P4" s="111"/>
      <c r="Q4" s="111"/>
      <c r="R4" s="111"/>
      <c r="S4" s="111"/>
      <c r="T4" s="49"/>
    </row>
    <row r="5" spans="14:20" ht="8.25" customHeight="1">
      <c r="N5" s="50"/>
      <c r="O5" s="50"/>
      <c r="P5" s="48"/>
      <c r="Q5" s="48"/>
      <c r="R5" s="48"/>
      <c r="S5" s="48"/>
      <c r="T5" s="49"/>
    </row>
    <row r="6" spans="1:17" ht="19.5" customHeight="1">
      <c r="A6" s="112" t="s">
        <v>212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2:17" ht="9.75" customHeight="1">
      <c r="B7" s="38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20" s="40" customFormat="1" ht="15.75" customHeight="1">
      <c r="A8" s="84" t="s">
        <v>152</v>
      </c>
      <c r="B8" s="84" t="s">
        <v>192</v>
      </c>
      <c r="C8" s="84" t="s">
        <v>198</v>
      </c>
      <c r="D8" s="81" t="s">
        <v>71</v>
      </c>
      <c r="E8" s="81" t="s">
        <v>219</v>
      </c>
      <c r="F8" s="81"/>
      <c r="G8" s="81"/>
      <c r="H8" s="81"/>
      <c r="I8" s="82" t="s">
        <v>199</v>
      </c>
      <c r="J8" s="82"/>
      <c r="K8" s="82"/>
      <c r="L8" s="82"/>
      <c r="M8" s="82"/>
      <c r="N8" s="83" t="s">
        <v>197</v>
      </c>
      <c r="O8" s="83"/>
      <c r="P8" s="83"/>
      <c r="Q8" s="82" t="s">
        <v>200</v>
      </c>
      <c r="R8" s="82"/>
      <c r="S8" s="82"/>
      <c r="T8" s="65"/>
    </row>
    <row r="9" spans="1:20" s="40" customFormat="1" ht="42.75" customHeight="1">
      <c r="A9" s="84"/>
      <c r="B9" s="84"/>
      <c r="C9" s="84"/>
      <c r="D9" s="81"/>
      <c r="E9" s="57" t="s">
        <v>216</v>
      </c>
      <c r="F9" s="57" t="s">
        <v>210</v>
      </c>
      <c r="G9" s="58" t="s">
        <v>185</v>
      </c>
      <c r="H9" s="58" t="s">
        <v>167</v>
      </c>
      <c r="I9" s="58" t="s">
        <v>71</v>
      </c>
      <c r="J9" s="58" t="s">
        <v>216</v>
      </c>
      <c r="K9" s="59" t="s">
        <v>209</v>
      </c>
      <c r="L9" s="58" t="s">
        <v>185</v>
      </c>
      <c r="M9" s="58" t="s">
        <v>167</v>
      </c>
      <c r="N9" s="58" t="s">
        <v>71</v>
      </c>
      <c r="O9" s="58" t="s">
        <v>185</v>
      </c>
      <c r="P9" s="58" t="s">
        <v>167</v>
      </c>
      <c r="Q9" s="58" t="s">
        <v>71</v>
      </c>
      <c r="R9" s="58" t="s">
        <v>185</v>
      </c>
      <c r="S9" s="58" t="s">
        <v>167</v>
      </c>
      <c r="T9" s="65"/>
    </row>
    <row r="10" spans="1:20" s="40" customFormat="1" ht="16.5" customHeight="1">
      <c r="A10" s="75" t="s">
        <v>206</v>
      </c>
      <c r="B10" s="63"/>
      <c r="C10" s="63"/>
      <c r="D10" s="57">
        <f>D11+D14+D16+D18+D20+D24</f>
        <v>973721.3015099999</v>
      </c>
      <c r="E10" s="57">
        <f aca="true" t="shared" si="0" ref="E10:S10">E11+E14+E16+E18+E20+E24</f>
        <v>40000</v>
      </c>
      <c r="F10" s="57">
        <f t="shared" si="0"/>
        <v>35000</v>
      </c>
      <c r="G10" s="57">
        <f t="shared" si="0"/>
        <v>75721.30150999999</v>
      </c>
      <c r="H10" s="57">
        <f t="shared" si="0"/>
        <v>823000</v>
      </c>
      <c r="I10" s="57">
        <f>J10+K10+L10+M10</f>
        <v>359232.10151</v>
      </c>
      <c r="J10" s="57">
        <f t="shared" si="0"/>
        <v>40000</v>
      </c>
      <c r="K10" s="57">
        <f t="shared" si="0"/>
        <v>35000</v>
      </c>
      <c r="L10" s="57">
        <f t="shared" si="0"/>
        <v>42232.10150999999</v>
      </c>
      <c r="M10" s="57">
        <f t="shared" si="0"/>
        <v>242000</v>
      </c>
      <c r="N10" s="57">
        <f>O10+P10</f>
        <v>294744.6</v>
      </c>
      <c r="O10" s="57">
        <f t="shared" si="0"/>
        <v>16744.6</v>
      </c>
      <c r="P10" s="57">
        <f t="shared" si="0"/>
        <v>278000</v>
      </c>
      <c r="Q10" s="57">
        <f>R10+S10</f>
        <v>319744.6</v>
      </c>
      <c r="R10" s="57">
        <f t="shared" si="0"/>
        <v>16744.6</v>
      </c>
      <c r="S10" s="57">
        <f t="shared" si="0"/>
        <v>303000</v>
      </c>
      <c r="T10" s="65"/>
    </row>
    <row r="11" spans="1:20" s="40" customFormat="1" ht="27.75" customHeight="1">
      <c r="A11" s="75" t="s">
        <v>129</v>
      </c>
      <c r="B11" s="60" t="s">
        <v>189</v>
      </c>
      <c r="C11" s="57">
        <f>C12+C13</f>
        <v>8475</v>
      </c>
      <c r="D11" s="57">
        <f>E11+F11+G11+H11</f>
        <v>827579.1</v>
      </c>
      <c r="E11" s="57">
        <f>J11</f>
        <v>0</v>
      </c>
      <c r="F11" s="57">
        <f>K11</f>
        <v>0</v>
      </c>
      <c r="G11" s="57">
        <f>L11+O11+R11</f>
        <v>4579.1</v>
      </c>
      <c r="H11" s="57">
        <f aca="true" t="shared" si="1" ref="H11:H29">M11+P11+S11</f>
        <v>823000</v>
      </c>
      <c r="I11" s="57">
        <f>J11+K11+L11+M11</f>
        <v>243579.1</v>
      </c>
      <c r="J11" s="57">
        <f aca="true" t="shared" si="2" ref="J11:R11">J12+J13</f>
        <v>0</v>
      </c>
      <c r="K11" s="57">
        <f t="shared" si="2"/>
        <v>0</v>
      </c>
      <c r="L11" s="57">
        <f t="shared" si="2"/>
        <v>1579.1</v>
      </c>
      <c r="M11" s="57">
        <v>242000</v>
      </c>
      <c r="N11" s="57">
        <f aca="true" t="shared" si="3" ref="N11:N29">O11+P11</f>
        <v>280000</v>
      </c>
      <c r="O11" s="57">
        <f t="shared" si="2"/>
        <v>2000</v>
      </c>
      <c r="P11" s="57">
        <v>278000</v>
      </c>
      <c r="Q11" s="57">
        <f>R11+S11</f>
        <v>304000</v>
      </c>
      <c r="R11" s="57">
        <f t="shared" si="2"/>
        <v>1000</v>
      </c>
      <c r="S11" s="57">
        <v>303000</v>
      </c>
      <c r="T11" s="64"/>
    </row>
    <row r="12" spans="1:20" s="40" customFormat="1" ht="55.5" customHeight="1">
      <c r="A12" s="76" t="s">
        <v>214</v>
      </c>
      <c r="B12" s="60" t="s">
        <v>187</v>
      </c>
      <c r="C12" s="62">
        <v>7000</v>
      </c>
      <c r="D12" s="57">
        <f aca="true" t="shared" si="4" ref="D12:D29">E12+F12+G12+H12</f>
        <v>3104.1</v>
      </c>
      <c r="E12" s="57">
        <f aca="true" t="shared" si="5" ref="E12:F29">J12</f>
        <v>0</v>
      </c>
      <c r="F12" s="57">
        <f t="shared" si="5"/>
        <v>0</v>
      </c>
      <c r="G12" s="57">
        <f aca="true" t="shared" si="6" ref="G12:G29">L12+O12+R12</f>
        <v>3104.1</v>
      </c>
      <c r="H12" s="57">
        <f t="shared" si="1"/>
        <v>0</v>
      </c>
      <c r="I12" s="57">
        <f aca="true" t="shared" si="7" ref="I12:I29">J12+K12+L12+M12</f>
        <v>104.1</v>
      </c>
      <c r="J12" s="61"/>
      <c r="K12" s="61"/>
      <c r="L12" s="61">
        <v>104.1</v>
      </c>
      <c r="M12" s="61"/>
      <c r="N12" s="57">
        <f t="shared" si="3"/>
        <v>2000</v>
      </c>
      <c r="O12" s="61">
        <v>2000</v>
      </c>
      <c r="P12" s="61"/>
      <c r="Q12" s="57">
        <f aca="true" t="shared" si="8" ref="Q12:Q29">R12+S12</f>
        <v>1000</v>
      </c>
      <c r="R12" s="61">
        <v>1000</v>
      </c>
      <c r="S12" s="61"/>
      <c r="T12" s="74"/>
    </row>
    <row r="13" spans="1:20" s="40" customFormat="1" ht="21.75" customHeight="1">
      <c r="A13" s="76" t="s">
        <v>217</v>
      </c>
      <c r="B13" s="60"/>
      <c r="C13" s="61">
        <v>1475</v>
      </c>
      <c r="D13" s="57">
        <f t="shared" si="4"/>
        <v>1475</v>
      </c>
      <c r="E13" s="57">
        <f t="shared" si="5"/>
        <v>0</v>
      </c>
      <c r="F13" s="57">
        <f t="shared" si="5"/>
        <v>0</v>
      </c>
      <c r="G13" s="57">
        <f t="shared" si="6"/>
        <v>1475</v>
      </c>
      <c r="H13" s="57">
        <f t="shared" si="1"/>
        <v>0</v>
      </c>
      <c r="I13" s="57">
        <f t="shared" si="7"/>
        <v>1475</v>
      </c>
      <c r="J13" s="61"/>
      <c r="K13" s="61"/>
      <c r="L13" s="61">
        <v>1475</v>
      </c>
      <c r="M13" s="61"/>
      <c r="N13" s="57">
        <f t="shared" si="3"/>
        <v>0</v>
      </c>
      <c r="O13" s="61"/>
      <c r="P13" s="61"/>
      <c r="Q13" s="57">
        <f t="shared" si="8"/>
        <v>0</v>
      </c>
      <c r="R13" s="61"/>
      <c r="S13" s="61"/>
      <c r="T13" s="74"/>
    </row>
    <row r="14" spans="1:20" s="40" customFormat="1" ht="16.5" customHeight="1">
      <c r="A14" s="76" t="s">
        <v>20</v>
      </c>
      <c r="B14" s="60"/>
      <c r="C14" s="60">
        <f>C15</f>
        <v>149000</v>
      </c>
      <c r="D14" s="57">
        <f t="shared" si="4"/>
        <v>4092.7</v>
      </c>
      <c r="E14" s="57">
        <f t="shared" si="5"/>
        <v>0</v>
      </c>
      <c r="F14" s="57">
        <f t="shared" si="5"/>
        <v>0</v>
      </c>
      <c r="G14" s="57">
        <f t="shared" si="6"/>
        <v>4092.7</v>
      </c>
      <c r="H14" s="57">
        <f t="shared" si="1"/>
        <v>0</v>
      </c>
      <c r="I14" s="57">
        <f t="shared" si="7"/>
        <v>4092.7</v>
      </c>
      <c r="J14" s="57">
        <f aca="true" t="shared" si="9" ref="J14:S14">J15</f>
        <v>0</v>
      </c>
      <c r="K14" s="57">
        <f t="shared" si="9"/>
        <v>0</v>
      </c>
      <c r="L14" s="57">
        <f t="shared" si="9"/>
        <v>4092.7</v>
      </c>
      <c r="M14" s="57">
        <f t="shared" si="9"/>
        <v>0</v>
      </c>
      <c r="N14" s="57">
        <f t="shared" si="3"/>
        <v>0</v>
      </c>
      <c r="O14" s="57">
        <f t="shared" si="9"/>
        <v>0</v>
      </c>
      <c r="P14" s="57">
        <f t="shared" si="9"/>
        <v>0</v>
      </c>
      <c r="Q14" s="57">
        <f t="shared" si="8"/>
        <v>0</v>
      </c>
      <c r="R14" s="57">
        <f t="shared" si="9"/>
        <v>0</v>
      </c>
      <c r="S14" s="57">
        <f t="shared" si="9"/>
        <v>0</v>
      </c>
      <c r="T14" s="74"/>
    </row>
    <row r="15" spans="1:20" s="40" customFormat="1" ht="21" customHeight="1">
      <c r="A15" s="76" t="s">
        <v>21</v>
      </c>
      <c r="B15" s="60">
        <v>2010</v>
      </c>
      <c r="C15" s="60">
        <v>149000</v>
      </c>
      <c r="D15" s="57">
        <f t="shared" si="4"/>
        <v>4092.7</v>
      </c>
      <c r="E15" s="57">
        <f t="shared" si="5"/>
        <v>0</v>
      </c>
      <c r="F15" s="57">
        <f t="shared" si="5"/>
        <v>0</v>
      </c>
      <c r="G15" s="57">
        <f t="shared" si="6"/>
        <v>4092.7</v>
      </c>
      <c r="H15" s="57">
        <f t="shared" si="1"/>
        <v>0</v>
      </c>
      <c r="I15" s="57">
        <f t="shared" si="7"/>
        <v>4092.7</v>
      </c>
      <c r="J15" s="61"/>
      <c r="K15" s="61"/>
      <c r="L15" s="61">
        <v>4092.7</v>
      </c>
      <c r="M15" s="61"/>
      <c r="N15" s="57">
        <f t="shared" si="3"/>
        <v>0</v>
      </c>
      <c r="O15" s="61"/>
      <c r="P15" s="61"/>
      <c r="Q15" s="57">
        <f t="shared" si="8"/>
        <v>0</v>
      </c>
      <c r="R15" s="61"/>
      <c r="S15" s="61"/>
      <c r="T15" s="74"/>
    </row>
    <row r="16" spans="1:20" s="40" customFormat="1" ht="21" customHeight="1">
      <c r="A16" s="75" t="s">
        <v>24</v>
      </c>
      <c r="B16" s="60"/>
      <c r="C16" s="60">
        <f>C17</f>
        <v>37300</v>
      </c>
      <c r="D16" s="57">
        <f t="shared" si="4"/>
        <v>15890</v>
      </c>
      <c r="E16" s="57">
        <f t="shared" si="5"/>
        <v>0</v>
      </c>
      <c r="F16" s="57">
        <f t="shared" si="5"/>
        <v>0</v>
      </c>
      <c r="G16" s="57">
        <f t="shared" si="6"/>
        <v>15890</v>
      </c>
      <c r="H16" s="57">
        <f t="shared" si="1"/>
        <v>0</v>
      </c>
      <c r="I16" s="57">
        <f t="shared" si="7"/>
        <v>5381</v>
      </c>
      <c r="J16" s="57">
        <f aca="true" t="shared" si="10" ref="J16:S16">J17</f>
        <v>0</v>
      </c>
      <c r="K16" s="57">
        <f t="shared" si="10"/>
        <v>0</v>
      </c>
      <c r="L16" s="57">
        <f t="shared" si="10"/>
        <v>5381</v>
      </c>
      <c r="M16" s="57">
        <f t="shared" si="10"/>
        <v>0</v>
      </c>
      <c r="N16" s="57">
        <f t="shared" si="3"/>
        <v>6842</v>
      </c>
      <c r="O16" s="57">
        <f t="shared" si="10"/>
        <v>6842</v>
      </c>
      <c r="P16" s="57">
        <f t="shared" si="10"/>
        <v>0</v>
      </c>
      <c r="Q16" s="57">
        <f t="shared" si="8"/>
        <v>3667</v>
      </c>
      <c r="R16" s="57">
        <f t="shared" si="10"/>
        <v>3667</v>
      </c>
      <c r="S16" s="57">
        <f t="shared" si="10"/>
        <v>0</v>
      </c>
      <c r="T16" s="74"/>
    </row>
    <row r="17" spans="1:20" s="40" customFormat="1" ht="34.5" customHeight="1">
      <c r="A17" s="76" t="s">
        <v>194</v>
      </c>
      <c r="B17" s="60" t="s">
        <v>189</v>
      </c>
      <c r="C17" s="62">
        <v>37300</v>
      </c>
      <c r="D17" s="57">
        <f t="shared" si="4"/>
        <v>15890</v>
      </c>
      <c r="E17" s="57">
        <f t="shared" si="5"/>
        <v>0</v>
      </c>
      <c r="F17" s="57">
        <f t="shared" si="5"/>
        <v>0</v>
      </c>
      <c r="G17" s="57">
        <f t="shared" si="6"/>
        <v>15890</v>
      </c>
      <c r="H17" s="57">
        <f t="shared" si="1"/>
        <v>0</v>
      </c>
      <c r="I17" s="57">
        <f t="shared" si="7"/>
        <v>5381</v>
      </c>
      <c r="J17" s="61"/>
      <c r="K17" s="61"/>
      <c r="L17" s="61">
        <v>5381</v>
      </c>
      <c r="M17" s="61"/>
      <c r="N17" s="57">
        <f t="shared" si="3"/>
        <v>6842</v>
      </c>
      <c r="O17" s="61">
        <v>6842</v>
      </c>
      <c r="P17" s="61"/>
      <c r="Q17" s="57">
        <f t="shared" si="8"/>
        <v>3667</v>
      </c>
      <c r="R17" s="61">
        <v>3667</v>
      </c>
      <c r="S17" s="61"/>
      <c r="T17" s="74"/>
    </row>
    <row r="18" spans="1:20" s="40" customFormat="1" ht="20.25" customHeight="1">
      <c r="A18" s="76" t="s">
        <v>191</v>
      </c>
      <c r="B18" s="60"/>
      <c r="C18" s="60" t="str">
        <f>C19</f>
        <v>2362.9</v>
      </c>
      <c r="D18" s="57">
        <f t="shared" si="4"/>
        <v>316.5</v>
      </c>
      <c r="E18" s="57">
        <f t="shared" si="5"/>
        <v>0</v>
      </c>
      <c r="F18" s="57">
        <f t="shared" si="5"/>
        <v>0</v>
      </c>
      <c r="G18" s="57">
        <f t="shared" si="6"/>
        <v>316.5</v>
      </c>
      <c r="H18" s="57">
        <f t="shared" si="1"/>
        <v>0</v>
      </c>
      <c r="I18" s="57">
        <f t="shared" si="7"/>
        <v>316.5</v>
      </c>
      <c r="J18" s="57">
        <f aca="true" t="shared" si="11" ref="J18:S18">J19</f>
        <v>0</v>
      </c>
      <c r="K18" s="57">
        <f t="shared" si="11"/>
        <v>0</v>
      </c>
      <c r="L18" s="57">
        <f t="shared" si="11"/>
        <v>316.5</v>
      </c>
      <c r="M18" s="57">
        <f t="shared" si="11"/>
        <v>0</v>
      </c>
      <c r="N18" s="57">
        <f t="shared" si="3"/>
        <v>0</v>
      </c>
      <c r="O18" s="57">
        <f t="shared" si="11"/>
        <v>0</v>
      </c>
      <c r="P18" s="57">
        <f t="shared" si="11"/>
        <v>0</v>
      </c>
      <c r="Q18" s="57">
        <f t="shared" si="8"/>
        <v>0</v>
      </c>
      <c r="R18" s="57">
        <f t="shared" si="11"/>
        <v>0</v>
      </c>
      <c r="S18" s="57">
        <f t="shared" si="11"/>
        <v>0</v>
      </c>
      <c r="T18" s="74"/>
    </row>
    <row r="19" spans="1:20" s="40" customFormat="1" ht="92.25" customHeight="1">
      <c r="A19" s="76" t="s">
        <v>218</v>
      </c>
      <c r="B19" s="60" t="s">
        <v>201</v>
      </c>
      <c r="C19" s="62" t="s">
        <v>202</v>
      </c>
      <c r="D19" s="57">
        <f t="shared" si="4"/>
        <v>316.5</v>
      </c>
      <c r="E19" s="57">
        <f t="shared" si="5"/>
        <v>0</v>
      </c>
      <c r="F19" s="57">
        <f t="shared" si="5"/>
        <v>0</v>
      </c>
      <c r="G19" s="57">
        <f t="shared" si="6"/>
        <v>316.5</v>
      </c>
      <c r="H19" s="57">
        <f t="shared" si="1"/>
        <v>0</v>
      </c>
      <c r="I19" s="57">
        <f t="shared" si="7"/>
        <v>316.5</v>
      </c>
      <c r="J19" s="61"/>
      <c r="K19" s="61"/>
      <c r="L19" s="61">
        <v>316.5</v>
      </c>
      <c r="M19" s="61"/>
      <c r="N19" s="57">
        <f t="shared" si="3"/>
        <v>0</v>
      </c>
      <c r="O19" s="61"/>
      <c r="P19" s="61"/>
      <c r="Q19" s="57">
        <f t="shared" si="8"/>
        <v>0</v>
      </c>
      <c r="R19" s="61"/>
      <c r="S19" s="61"/>
      <c r="T19" s="74"/>
    </row>
    <row r="20" spans="1:20" s="40" customFormat="1" ht="21.75" customHeight="1">
      <c r="A20" s="76" t="s">
        <v>188</v>
      </c>
      <c r="B20" s="60"/>
      <c r="C20" s="60">
        <f>C21+C22+C23</f>
        <v>281800</v>
      </c>
      <c r="D20" s="57">
        <f t="shared" si="4"/>
        <v>115684.80150999999</v>
      </c>
      <c r="E20" s="57">
        <f t="shared" si="5"/>
        <v>40000</v>
      </c>
      <c r="F20" s="57">
        <f t="shared" si="5"/>
        <v>35000</v>
      </c>
      <c r="G20" s="57">
        <f t="shared" si="6"/>
        <v>40684.80151</v>
      </c>
      <c r="H20" s="57">
        <f t="shared" si="1"/>
        <v>0</v>
      </c>
      <c r="I20" s="57">
        <f t="shared" si="7"/>
        <v>99304.60151000001</v>
      </c>
      <c r="J20" s="57">
        <f aca="true" t="shared" si="12" ref="J20:T20">J21+J22+J23</f>
        <v>40000</v>
      </c>
      <c r="K20" s="57">
        <f t="shared" si="12"/>
        <v>35000</v>
      </c>
      <c r="L20" s="57">
        <f t="shared" si="12"/>
        <v>24304.60151</v>
      </c>
      <c r="M20" s="57">
        <f t="shared" si="12"/>
        <v>0</v>
      </c>
      <c r="N20" s="57">
        <f t="shared" si="3"/>
        <v>6102.6</v>
      </c>
      <c r="O20" s="57">
        <f t="shared" si="12"/>
        <v>6102.6</v>
      </c>
      <c r="P20" s="57">
        <f t="shared" si="12"/>
        <v>0</v>
      </c>
      <c r="Q20" s="57">
        <f t="shared" si="8"/>
        <v>10277.6</v>
      </c>
      <c r="R20" s="57">
        <f t="shared" si="12"/>
        <v>10277.6</v>
      </c>
      <c r="S20" s="57">
        <f t="shared" si="12"/>
        <v>0</v>
      </c>
      <c r="T20" s="73">
        <f t="shared" si="12"/>
        <v>0</v>
      </c>
    </row>
    <row r="21" spans="1:20" s="40" customFormat="1" ht="45.75" customHeight="1">
      <c r="A21" s="76" t="s">
        <v>196</v>
      </c>
      <c r="B21" s="60" t="s">
        <v>203</v>
      </c>
      <c r="C21" s="77">
        <v>262000</v>
      </c>
      <c r="D21" s="57">
        <f t="shared" si="4"/>
        <v>98591.8</v>
      </c>
      <c r="E21" s="57">
        <f t="shared" si="5"/>
        <v>40000</v>
      </c>
      <c r="F21" s="57">
        <f t="shared" si="5"/>
        <v>35000</v>
      </c>
      <c r="G21" s="57">
        <f t="shared" si="6"/>
        <v>23591.800000000003</v>
      </c>
      <c r="H21" s="57">
        <f t="shared" si="1"/>
        <v>0</v>
      </c>
      <c r="I21" s="57">
        <f t="shared" si="7"/>
        <v>87911.6</v>
      </c>
      <c r="J21" s="61">
        <v>40000</v>
      </c>
      <c r="K21" s="61">
        <v>35000</v>
      </c>
      <c r="L21" s="61">
        <v>12911.6</v>
      </c>
      <c r="M21" s="61"/>
      <c r="N21" s="57">
        <f t="shared" si="3"/>
        <v>5402.6</v>
      </c>
      <c r="O21" s="61">
        <v>5402.6</v>
      </c>
      <c r="P21" s="61"/>
      <c r="Q21" s="57">
        <f t="shared" si="8"/>
        <v>5277.6</v>
      </c>
      <c r="R21" s="61">
        <v>5277.6</v>
      </c>
      <c r="S21" s="61"/>
      <c r="T21" s="74"/>
    </row>
    <row r="22" spans="1:20" s="40" customFormat="1" ht="72.75" customHeight="1">
      <c r="A22" s="76" t="s">
        <v>213</v>
      </c>
      <c r="B22" s="60" t="s">
        <v>204</v>
      </c>
      <c r="C22" s="62">
        <v>13000</v>
      </c>
      <c r="D22" s="57">
        <f t="shared" si="4"/>
        <v>10360.32951</v>
      </c>
      <c r="E22" s="57">
        <f t="shared" si="5"/>
        <v>0</v>
      </c>
      <c r="F22" s="57">
        <f t="shared" si="5"/>
        <v>0</v>
      </c>
      <c r="G22" s="57">
        <f t="shared" si="6"/>
        <v>10360.32951</v>
      </c>
      <c r="H22" s="57">
        <f t="shared" si="1"/>
        <v>0</v>
      </c>
      <c r="I22" s="57">
        <f t="shared" si="7"/>
        <v>4660.32951</v>
      </c>
      <c r="J22" s="61"/>
      <c r="K22" s="61"/>
      <c r="L22" s="61">
        <f>4049.328+611.00151</f>
        <v>4660.32951</v>
      </c>
      <c r="M22" s="61"/>
      <c r="N22" s="57">
        <f t="shared" si="3"/>
        <v>700</v>
      </c>
      <c r="O22" s="61">
        <v>700</v>
      </c>
      <c r="P22" s="61"/>
      <c r="Q22" s="57">
        <f t="shared" si="8"/>
        <v>5000</v>
      </c>
      <c r="R22" s="61">
        <v>5000</v>
      </c>
      <c r="S22" s="61"/>
      <c r="T22" s="74"/>
    </row>
    <row r="23" spans="1:20" s="40" customFormat="1" ht="44.25" customHeight="1">
      <c r="A23" s="76" t="s">
        <v>215</v>
      </c>
      <c r="B23" s="60">
        <v>2011</v>
      </c>
      <c r="C23" s="62">
        <v>6800</v>
      </c>
      <c r="D23" s="57">
        <f t="shared" si="4"/>
        <v>6732.672</v>
      </c>
      <c r="E23" s="57">
        <f t="shared" si="5"/>
        <v>0</v>
      </c>
      <c r="F23" s="57">
        <f t="shared" si="5"/>
        <v>0</v>
      </c>
      <c r="G23" s="57">
        <f t="shared" si="6"/>
        <v>6732.672</v>
      </c>
      <c r="H23" s="57">
        <f t="shared" si="1"/>
        <v>0</v>
      </c>
      <c r="I23" s="57">
        <f t="shared" si="7"/>
        <v>6732.672</v>
      </c>
      <c r="J23" s="61"/>
      <c r="K23" s="61"/>
      <c r="L23" s="61">
        <v>6732.672</v>
      </c>
      <c r="M23" s="61"/>
      <c r="N23" s="57">
        <f t="shared" si="3"/>
        <v>0</v>
      </c>
      <c r="O23" s="61"/>
      <c r="P23" s="61"/>
      <c r="Q23" s="57">
        <f t="shared" si="8"/>
        <v>0</v>
      </c>
      <c r="R23" s="61"/>
      <c r="S23" s="61"/>
      <c r="T23" s="74"/>
    </row>
    <row r="24" spans="1:20" s="40" customFormat="1" ht="13.5" customHeight="1">
      <c r="A24" s="76" t="s">
        <v>28</v>
      </c>
      <c r="B24" s="60" t="s">
        <v>187</v>
      </c>
      <c r="C24" s="61">
        <f>C25+C26</f>
        <v>50000</v>
      </c>
      <c r="D24" s="57">
        <f t="shared" si="4"/>
        <v>10158.2</v>
      </c>
      <c r="E24" s="57">
        <f t="shared" si="5"/>
        <v>0</v>
      </c>
      <c r="F24" s="57">
        <f t="shared" si="5"/>
        <v>0</v>
      </c>
      <c r="G24" s="57">
        <f t="shared" si="6"/>
        <v>10158.2</v>
      </c>
      <c r="H24" s="57">
        <f t="shared" si="1"/>
        <v>0</v>
      </c>
      <c r="I24" s="57">
        <f t="shared" si="7"/>
        <v>6558.2</v>
      </c>
      <c r="J24" s="61">
        <f aca="true" t="shared" si="13" ref="J24:S24">J25+J26</f>
        <v>0</v>
      </c>
      <c r="K24" s="61">
        <f t="shared" si="13"/>
        <v>0</v>
      </c>
      <c r="L24" s="61">
        <f t="shared" si="13"/>
        <v>6558.2</v>
      </c>
      <c r="M24" s="61">
        <f t="shared" si="13"/>
        <v>0</v>
      </c>
      <c r="N24" s="57">
        <f t="shared" si="3"/>
        <v>1800</v>
      </c>
      <c r="O24" s="61">
        <f t="shared" si="13"/>
        <v>1800</v>
      </c>
      <c r="P24" s="61">
        <f t="shared" si="13"/>
        <v>0</v>
      </c>
      <c r="Q24" s="57">
        <f t="shared" si="8"/>
        <v>1800</v>
      </c>
      <c r="R24" s="61">
        <f t="shared" si="13"/>
        <v>1800</v>
      </c>
      <c r="S24" s="61">
        <f t="shared" si="13"/>
        <v>0</v>
      </c>
      <c r="T24" s="74"/>
    </row>
    <row r="25" spans="1:20" s="40" customFormat="1" ht="35.25" customHeight="1">
      <c r="A25" s="76" t="s">
        <v>195</v>
      </c>
      <c r="B25" s="60" t="s">
        <v>203</v>
      </c>
      <c r="C25" s="62">
        <v>5000</v>
      </c>
      <c r="D25" s="57">
        <f t="shared" si="4"/>
        <v>4640</v>
      </c>
      <c r="E25" s="57">
        <f t="shared" si="5"/>
        <v>0</v>
      </c>
      <c r="F25" s="57">
        <f t="shared" si="5"/>
        <v>0</v>
      </c>
      <c r="G25" s="57">
        <f t="shared" si="6"/>
        <v>4640</v>
      </c>
      <c r="H25" s="57">
        <f t="shared" si="1"/>
        <v>0</v>
      </c>
      <c r="I25" s="57">
        <f t="shared" si="7"/>
        <v>3040</v>
      </c>
      <c r="J25" s="61"/>
      <c r="K25" s="61"/>
      <c r="L25" s="61">
        <f>2900+140</f>
        <v>3040</v>
      </c>
      <c r="M25" s="61"/>
      <c r="N25" s="57">
        <f t="shared" si="3"/>
        <v>800</v>
      </c>
      <c r="O25" s="61">
        <v>800</v>
      </c>
      <c r="P25" s="61"/>
      <c r="Q25" s="57">
        <f t="shared" si="8"/>
        <v>800</v>
      </c>
      <c r="R25" s="61">
        <v>800</v>
      </c>
      <c r="S25" s="61"/>
      <c r="T25" s="74"/>
    </row>
    <row r="26" spans="1:20" s="40" customFormat="1" ht="30" customHeight="1">
      <c r="A26" s="76" t="s">
        <v>190</v>
      </c>
      <c r="B26" s="60" t="s">
        <v>203</v>
      </c>
      <c r="C26" s="77">
        <v>45000</v>
      </c>
      <c r="D26" s="57">
        <f t="shared" si="4"/>
        <v>5518.2</v>
      </c>
      <c r="E26" s="57">
        <f t="shared" si="5"/>
        <v>0</v>
      </c>
      <c r="F26" s="57">
        <f t="shared" si="5"/>
        <v>0</v>
      </c>
      <c r="G26" s="57">
        <f t="shared" si="6"/>
        <v>5518.2</v>
      </c>
      <c r="H26" s="57">
        <f t="shared" si="1"/>
        <v>0</v>
      </c>
      <c r="I26" s="57">
        <f t="shared" si="7"/>
        <v>3518.2</v>
      </c>
      <c r="J26" s="61"/>
      <c r="K26" s="61"/>
      <c r="L26" s="61">
        <f>3516.5+1.7</f>
        <v>3518.2</v>
      </c>
      <c r="M26" s="61"/>
      <c r="N26" s="57">
        <f t="shared" si="3"/>
        <v>1000</v>
      </c>
      <c r="O26" s="61">
        <v>1000</v>
      </c>
      <c r="P26" s="61"/>
      <c r="Q26" s="57">
        <f t="shared" si="8"/>
        <v>1000</v>
      </c>
      <c r="R26" s="61">
        <v>1000</v>
      </c>
      <c r="S26" s="61"/>
      <c r="T26" s="74"/>
    </row>
    <row r="27" spans="1:20" s="40" customFormat="1" ht="16.5" customHeight="1">
      <c r="A27" s="78" t="s">
        <v>207</v>
      </c>
      <c r="B27" s="60"/>
      <c r="C27" s="60"/>
      <c r="D27" s="57">
        <f>D28</f>
        <v>9000</v>
      </c>
      <c r="E27" s="57">
        <f aca="true" t="shared" si="14" ref="E27:S28">E28</f>
        <v>0</v>
      </c>
      <c r="F27" s="57">
        <f t="shared" si="14"/>
        <v>0</v>
      </c>
      <c r="G27" s="57">
        <f t="shared" si="14"/>
        <v>9000</v>
      </c>
      <c r="H27" s="57">
        <f t="shared" si="14"/>
        <v>0</v>
      </c>
      <c r="I27" s="57">
        <f t="shared" si="7"/>
        <v>3000</v>
      </c>
      <c r="J27" s="57">
        <f t="shared" si="14"/>
        <v>0</v>
      </c>
      <c r="K27" s="57">
        <f t="shared" si="14"/>
        <v>0</v>
      </c>
      <c r="L27" s="57">
        <f t="shared" si="14"/>
        <v>3000</v>
      </c>
      <c r="M27" s="57">
        <f t="shared" si="14"/>
        <v>0</v>
      </c>
      <c r="N27" s="57">
        <f t="shared" si="3"/>
        <v>3000</v>
      </c>
      <c r="O27" s="57">
        <f t="shared" si="14"/>
        <v>3000</v>
      </c>
      <c r="P27" s="57">
        <f t="shared" si="14"/>
        <v>0</v>
      </c>
      <c r="Q27" s="57">
        <f t="shared" si="8"/>
        <v>3000</v>
      </c>
      <c r="R27" s="57">
        <f t="shared" si="14"/>
        <v>3000</v>
      </c>
      <c r="S27" s="57">
        <f t="shared" si="14"/>
        <v>0</v>
      </c>
      <c r="T27" s="74"/>
    </row>
    <row r="28" spans="1:20" s="40" customFormat="1" ht="14.25" customHeight="1">
      <c r="A28" s="78" t="s">
        <v>20</v>
      </c>
      <c r="B28" s="60"/>
      <c r="C28" s="61">
        <f>C29</f>
        <v>43271</v>
      </c>
      <c r="D28" s="57">
        <f t="shared" si="4"/>
        <v>9000</v>
      </c>
      <c r="E28" s="57">
        <f t="shared" si="5"/>
        <v>0</v>
      </c>
      <c r="F28" s="57">
        <f t="shared" si="5"/>
        <v>0</v>
      </c>
      <c r="G28" s="57">
        <f t="shared" si="6"/>
        <v>9000</v>
      </c>
      <c r="H28" s="57">
        <f t="shared" si="1"/>
        <v>0</v>
      </c>
      <c r="I28" s="57">
        <f t="shared" si="7"/>
        <v>3000</v>
      </c>
      <c r="J28" s="61">
        <f t="shared" si="14"/>
        <v>0</v>
      </c>
      <c r="K28" s="61">
        <f t="shared" si="14"/>
        <v>0</v>
      </c>
      <c r="L28" s="61">
        <f t="shared" si="14"/>
        <v>3000</v>
      </c>
      <c r="M28" s="61">
        <f t="shared" si="14"/>
        <v>0</v>
      </c>
      <c r="N28" s="57">
        <f t="shared" si="3"/>
        <v>3000</v>
      </c>
      <c r="O28" s="61">
        <f t="shared" si="14"/>
        <v>3000</v>
      </c>
      <c r="P28" s="61">
        <f t="shared" si="14"/>
        <v>0</v>
      </c>
      <c r="Q28" s="57">
        <f t="shared" si="8"/>
        <v>3000</v>
      </c>
      <c r="R28" s="61">
        <f t="shared" si="14"/>
        <v>3000</v>
      </c>
      <c r="S28" s="61">
        <f t="shared" si="14"/>
        <v>0</v>
      </c>
      <c r="T28" s="74"/>
    </row>
    <row r="29" spans="1:20" s="40" customFormat="1" ht="61.5" customHeight="1">
      <c r="A29" s="78" t="s">
        <v>208</v>
      </c>
      <c r="B29" s="60" t="s">
        <v>205</v>
      </c>
      <c r="C29" s="77">
        <v>43271</v>
      </c>
      <c r="D29" s="57">
        <f t="shared" si="4"/>
        <v>9000</v>
      </c>
      <c r="E29" s="57">
        <f t="shared" si="5"/>
        <v>0</v>
      </c>
      <c r="F29" s="57">
        <f t="shared" si="5"/>
        <v>0</v>
      </c>
      <c r="G29" s="57">
        <f t="shared" si="6"/>
        <v>9000</v>
      </c>
      <c r="H29" s="57">
        <f t="shared" si="1"/>
        <v>0</v>
      </c>
      <c r="I29" s="57">
        <f t="shared" si="7"/>
        <v>3000</v>
      </c>
      <c r="J29" s="61"/>
      <c r="K29" s="61"/>
      <c r="L29" s="61">
        <v>3000</v>
      </c>
      <c r="M29" s="61"/>
      <c r="N29" s="57">
        <f t="shared" si="3"/>
        <v>3000</v>
      </c>
      <c r="O29" s="61">
        <v>3000</v>
      </c>
      <c r="P29" s="61"/>
      <c r="Q29" s="57">
        <f t="shared" si="8"/>
        <v>3000</v>
      </c>
      <c r="R29" s="61">
        <v>3000</v>
      </c>
      <c r="S29" s="61"/>
      <c r="T29" s="74"/>
    </row>
    <row r="30" spans="1:20" s="40" customFormat="1" ht="18" customHeight="1">
      <c r="A30" s="79" t="s">
        <v>186</v>
      </c>
      <c r="B30" s="80"/>
      <c r="C30" s="80"/>
      <c r="D30" s="71">
        <f>D11+D14+D16+D18+D20+D24+D28</f>
        <v>982721.3015099999</v>
      </c>
      <c r="E30" s="71">
        <f aca="true" t="shared" si="15" ref="E30:S30">E11+E14+E16+E18+E20+E24+E28</f>
        <v>40000</v>
      </c>
      <c r="F30" s="71">
        <f t="shared" si="15"/>
        <v>35000</v>
      </c>
      <c r="G30" s="71">
        <f t="shared" si="15"/>
        <v>84721.30150999999</v>
      </c>
      <c r="H30" s="71">
        <f t="shared" si="15"/>
        <v>823000</v>
      </c>
      <c r="I30" s="71">
        <f t="shared" si="15"/>
        <v>362232.10151</v>
      </c>
      <c r="J30" s="71">
        <f t="shared" si="15"/>
        <v>40000</v>
      </c>
      <c r="K30" s="71">
        <f t="shared" si="15"/>
        <v>35000</v>
      </c>
      <c r="L30" s="71">
        <f t="shared" si="15"/>
        <v>45232.10150999999</v>
      </c>
      <c r="M30" s="71">
        <f t="shared" si="15"/>
        <v>242000</v>
      </c>
      <c r="N30" s="71">
        <f t="shared" si="15"/>
        <v>297744.6</v>
      </c>
      <c r="O30" s="71">
        <f t="shared" si="15"/>
        <v>19744.6</v>
      </c>
      <c r="P30" s="71">
        <f t="shared" si="15"/>
        <v>278000</v>
      </c>
      <c r="Q30" s="71">
        <f t="shared" si="15"/>
        <v>322744.6</v>
      </c>
      <c r="R30" s="71">
        <f t="shared" si="15"/>
        <v>19744.6</v>
      </c>
      <c r="S30" s="71">
        <f t="shared" si="15"/>
        <v>303000</v>
      </c>
      <c r="T30" s="64"/>
    </row>
    <row r="31" spans="1:20" s="40" customFormat="1" ht="25.5" customHeight="1">
      <c r="A31" s="108" t="s">
        <v>221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54"/>
      <c r="T31" s="41"/>
    </row>
    <row r="32" spans="1:20" s="65" customFormat="1" ht="18" customHeight="1">
      <c r="A32" s="51"/>
      <c r="B32" s="52"/>
      <c r="C32" s="52"/>
      <c r="D32" s="53"/>
      <c r="E32" s="53"/>
      <c r="F32" s="54"/>
      <c r="G32" s="54"/>
      <c r="H32" s="54"/>
      <c r="I32" s="72"/>
      <c r="J32" s="55"/>
      <c r="K32" s="46"/>
      <c r="L32" s="72"/>
      <c r="M32" s="54"/>
      <c r="N32" s="54"/>
      <c r="O32" s="54"/>
      <c r="P32" s="54"/>
      <c r="Q32" s="54"/>
      <c r="R32" s="54"/>
      <c r="S32" s="54"/>
      <c r="T32" s="64"/>
    </row>
    <row r="33" spans="1:20" s="65" customFormat="1" ht="18" customHeight="1">
      <c r="A33" s="51"/>
      <c r="B33" s="52"/>
      <c r="C33" s="52"/>
      <c r="D33" s="69"/>
      <c r="E33" s="53"/>
      <c r="F33" s="54"/>
      <c r="G33" s="69"/>
      <c r="H33" s="54"/>
      <c r="I33" s="69"/>
      <c r="J33" s="56"/>
      <c r="K33" s="54"/>
      <c r="L33" s="69"/>
      <c r="M33" s="54"/>
      <c r="N33" s="54"/>
      <c r="O33" s="54"/>
      <c r="P33" s="54"/>
      <c r="Q33" s="54"/>
      <c r="R33" s="54"/>
      <c r="S33" s="54"/>
      <c r="T33" s="64"/>
    </row>
    <row r="34" spans="1:20" s="65" customFormat="1" ht="18" customHeight="1">
      <c r="A34" s="51"/>
      <c r="B34" s="52"/>
      <c r="C34" s="52"/>
      <c r="D34" s="72"/>
      <c r="E34" s="53"/>
      <c r="F34" s="54"/>
      <c r="G34" s="72"/>
      <c r="H34" s="54"/>
      <c r="I34" s="72"/>
      <c r="J34" s="55"/>
      <c r="K34" s="46"/>
      <c r="L34" s="72"/>
      <c r="M34" s="54"/>
      <c r="N34" s="54"/>
      <c r="O34" s="54"/>
      <c r="P34" s="54"/>
      <c r="Q34" s="54"/>
      <c r="R34" s="54"/>
      <c r="S34" s="54"/>
      <c r="T34" s="64"/>
    </row>
    <row r="35" spans="1:20" s="65" customFormat="1" ht="18" customHeight="1">
      <c r="A35" s="51"/>
      <c r="B35" s="52"/>
      <c r="C35" s="52"/>
      <c r="D35" s="53"/>
      <c r="E35" s="53"/>
      <c r="F35" s="54"/>
      <c r="G35" s="54"/>
      <c r="H35" s="54"/>
      <c r="I35" s="72"/>
      <c r="J35" s="55"/>
      <c r="K35" s="46"/>
      <c r="L35" s="72"/>
      <c r="M35" s="54"/>
      <c r="N35" s="54"/>
      <c r="O35" s="54"/>
      <c r="P35" s="54"/>
      <c r="Q35" s="54"/>
      <c r="R35" s="54"/>
      <c r="S35" s="54"/>
      <c r="T35" s="64"/>
    </row>
    <row r="36" spans="1:20" s="65" customFormat="1" ht="18" customHeight="1">
      <c r="A36" s="44"/>
      <c r="B36" s="45"/>
      <c r="C36" s="4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46"/>
      <c r="P36" s="46"/>
      <c r="Q36" s="46"/>
      <c r="R36" s="46"/>
      <c r="S36" s="46"/>
      <c r="T36" s="64"/>
    </row>
    <row r="37" spans="1:20" s="67" customFormat="1" ht="60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66"/>
      <c r="T37" s="64"/>
    </row>
    <row r="38" spans="1:20" s="67" customFormat="1" ht="14.25">
      <c r="A38" s="64" t="s">
        <v>193</v>
      </c>
      <c r="B38" s="64"/>
      <c r="C38" s="64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4"/>
    </row>
    <row r="39" spans="4:19" s="67" customFormat="1" ht="12.75"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4:19" s="67" customFormat="1" ht="12.75"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</sheetData>
  <mergeCells count="15">
    <mergeCell ref="N8:P8"/>
    <mergeCell ref="Q8:S8"/>
    <mergeCell ref="A8:A9"/>
    <mergeCell ref="B8:B9"/>
    <mergeCell ref="C8:C9"/>
    <mergeCell ref="D36:N36"/>
    <mergeCell ref="A37:R37"/>
    <mergeCell ref="A31:R31"/>
    <mergeCell ref="N2:S2"/>
    <mergeCell ref="N3:T3"/>
    <mergeCell ref="N4:S4"/>
    <mergeCell ref="A6:Q6"/>
    <mergeCell ref="D8:D9"/>
    <mergeCell ref="E8:H8"/>
    <mergeCell ref="I8:M8"/>
  </mergeCells>
  <printOptions/>
  <pageMargins left="0.3937007874015748" right="0.1968503937007874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2010-12-01T11:14:47Z</cp:lastPrinted>
  <dcterms:created xsi:type="dcterms:W3CDTF">2006-11-07T07:03:30Z</dcterms:created>
  <dcterms:modified xsi:type="dcterms:W3CDTF">2010-12-15T05:37:21Z</dcterms:modified>
  <cp:category/>
  <cp:version/>
  <cp:contentType/>
  <cp:contentStatus/>
</cp:coreProperties>
</file>