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602" activeTab="1"/>
  </bookViews>
  <sheets>
    <sheet name="Лист1" sheetId="1" r:id="rId1"/>
    <sheet name="испр.Амозова" sheetId="2" r:id="rId2"/>
    <sheet name="перечень послед. испр. соб." sheetId="3" r:id="rId3"/>
    <sheet name="печать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<sst xmlns="http://schemas.openxmlformats.org/spreadsheetml/2006/main" count="2506" uniqueCount="344">
  <si>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</si>
  <si>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</si>
  <si>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</si>
  <si>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ул.Лакина 79</t>
  </si>
  <si>
    <t>ул.Свердлова 65</t>
  </si>
  <si>
    <t>Кооперативный   проезд 4</t>
  </si>
  <si>
    <t>ул.Вокзальная 6</t>
  </si>
  <si>
    <t>ул.Московская 98</t>
  </si>
  <si>
    <t>ул.Куликова 22</t>
  </si>
  <si>
    <t>ул.Энергетиков 6</t>
  </si>
  <si>
    <t>ул.Кленовая 3/2</t>
  </si>
  <si>
    <t>ул. Войкова 9</t>
  </si>
  <si>
    <t>ул.Кирова 20</t>
  </si>
  <si>
    <t>ул.Войкова 74</t>
  </si>
  <si>
    <t>ул.Ленинградская 2</t>
  </si>
  <si>
    <t>ул.Красногвардейская 82</t>
  </si>
  <si>
    <t>ул.Свердлова 49</t>
  </si>
  <si>
    <t>ул.Льва Толстого 54</t>
  </si>
  <si>
    <t>ул.Комсомольская 46</t>
  </si>
  <si>
    <t>ул.Первомайская 101</t>
  </si>
  <si>
    <t>ул.Экземплярского 55</t>
  </si>
  <si>
    <t>Радиозаводское шоссе 40</t>
  </si>
  <si>
    <t>ул.Совхозная 13</t>
  </si>
  <si>
    <t>ул.Совхозная 64/2</t>
  </si>
  <si>
    <t>Карачаровское   шоссе 30Г</t>
  </si>
  <si>
    <t>ул.Орловская 5</t>
  </si>
  <si>
    <t>ул.Энгельса 7</t>
  </si>
  <si>
    <t>Карачаровское   шоссе 32</t>
  </si>
  <si>
    <t>Карачаровское   шоссе 24</t>
  </si>
  <si>
    <t>Радиозаводское шоссе 16</t>
  </si>
  <si>
    <t>Карачаровское   шоссе 69</t>
  </si>
  <si>
    <t>Кооперативный проезд 2</t>
  </si>
  <si>
    <t>ул.Московская 105</t>
  </si>
  <si>
    <t>ул.Чкалова 20а</t>
  </si>
  <si>
    <t>ул.Машинистов 25</t>
  </si>
  <si>
    <t>ул.Московская 96</t>
  </si>
  <si>
    <t>ул.Машинистов 36-б</t>
  </si>
  <si>
    <t>ул.Красноармейская 25</t>
  </si>
  <si>
    <t>ул.Ленина 2</t>
  </si>
  <si>
    <t>ул.Московская 32</t>
  </si>
  <si>
    <t>ул.Владимирская 35а</t>
  </si>
  <si>
    <t>ул.Ковровская 2</t>
  </si>
  <si>
    <t>ул.Ленина 1</t>
  </si>
  <si>
    <t>ул.Красноармейская 13</t>
  </si>
  <si>
    <t>ул.Московская 85 а</t>
  </si>
  <si>
    <t>ул.Кленовая 5</t>
  </si>
  <si>
    <t>пос.Войкова 1</t>
  </si>
  <si>
    <t>пос.Войкова 31</t>
  </si>
  <si>
    <t>ул.Меленковская 5</t>
  </si>
  <si>
    <t>ул.Мечтателей 6</t>
  </si>
  <si>
    <t>ул.30ЛетПобеды 6</t>
  </si>
  <si>
    <t>ул. Муромская 9/2</t>
  </si>
  <si>
    <t>пос. Муромский,ул. Озерная, 20</t>
  </si>
  <si>
    <t>пос.Муромский,   ул.Озерная,21</t>
  </si>
  <si>
    <t>пос.Муромский,   ул.Кольцевая,23</t>
  </si>
  <si>
    <t>Итого :</t>
  </si>
  <si>
    <t>ул. Льва Толстого 35</t>
  </si>
  <si>
    <t>ул. Карла Маркса,43</t>
  </si>
  <si>
    <t>Вид работ</t>
  </si>
  <si>
    <t>кровля</t>
  </si>
  <si>
    <t>инженерные сети</t>
  </si>
  <si>
    <t>фасад</t>
  </si>
  <si>
    <t>В том числе:</t>
  </si>
  <si>
    <t>за счет средств ТСЖ, других кооперативов либо собственников помещений в МКД,всего:</t>
  </si>
  <si>
    <t>Итого</t>
  </si>
  <si>
    <t>в том числе приборы учета</t>
  </si>
  <si>
    <t>Лакина 79</t>
  </si>
  <si>
    <t>ул.Свердлова,65</t>
  </si>
  <si>
    <t>Кооперативный проезд,4</t>
  </si>
  <si>
    <t>ул.Вокзальная,6</t>
  </si>
  <si>
    <t>ул.Московская,98</t>
  </si>
  <si>
    <t>ул.Свердлова,49</t>
  </si>
  <si>
    <t>ул.Комсомольская,46</t>
  </si>
  <si>
    <t>ул.Экземплярского,55</t>
  </si>
  <si>
    <t>Радиозаводское шоссе, 40</t>
  </si>
  <si>
    <t>ул.Энгельса,7</t>
  </si>
  <si>
    <t>Кооперативный проезд,2</t>
  </si>
  <si>
    <t>ул.Московская,96</t>
  </si>
  <si>
    <t>ул.Машинистов,36 б</t>
  </si>
  <si>
    <t>ул.Ленина,2</t>
  </si>
  <si>
    <t>ул.Московская,32</t>
  </si>
  <si>
    <t>ул.меленковская,5</t>
  </si>
  <si>
    <t>ул.30 Лет Победы 7</t>
  </si>
  <si>
    <t>ул.Полевая 30а</t>
  </si>
  <si>
    <t>ул.Московская 1</t>
  </si>
  <si>
    <t>ул.Островского 6</t>
  </si>
  <si>
    <t>ул.Новая 45</t>
  </si>
  <si>
    <t>ул.Дзержинского 20</t>
  </si>
  <si>
    <t>ул.Владимирская 5</t>
  </si>
  <si>
    <t>п.Войкова 29</t>
  </si>
  <si>
    <t>ул.Пролетарская 5</t>
  </si>
  <si>
    <t>ул.Первомайская 21</t>
  </si>
  <si>
    <t>ул.Калинина 27</t>
  </si>
  <si>
    <t>ул.Профсоюзная 11</t>
  </si>
  <si>
    <t>ул. Красногвардейский переулок 4</t>
  </si>
  <si>
    <t>пос.Механизаторов 66</t>
  </si>
  <si>
    <t>пос.Механизаторов 63</t>
  </si>
  <si>
    <t>пос.Механизаторов 60</t>
  </si>
  <si>
    <t>ул. Парковая 35</t>
  </si>
  <si>
    <t>ул. Лакина 41</t>
  </si>
  <si>
    <t>ул. Пролетарская 37</t>
  </si>
  <si>
    <t>ул. Владимирское шоссе 12</t>
  </si>
  <si>
    <t>ул. 30 Лет Победы 1</t>
  </si>
  <si>
    <t>ул. Красногвардейская 55</t>
  </si>
  <si>
    <t>ул. Карла Маркса 43</t>
  </si>
  <si>
    <t>ул. Энгельса 15</t>
  </si>
  <si>
    <t>ул. Энгельса 7</t>
  </si>
  <si>
    <t>пос. Механизаторов 53</t>
  </si>
  <si>
    <t>ул. Кленовая 34</t>
  </si>
  <si>
    <t>ул. Ленинградская 24</t>
  </si>
  <si>
    <t>ул.Пролетарская 63</t>
  </si>
  <si>
    <t>ул. Коммунистическая,17</t>
  </si>
  <si>
    <t>ул. Стахановская31,32,33</t>
  </si>
  <si>
    <t>ул. 30 Лет Победы 2</t>
  </si>
  <si>
    <t>ул. Куликова 10</t>
  </si>
  <si>
    <t>ул. Ленинградская 26/1</t>
  </si>
  <si>
    <t>ул. Льва Толстого 54</t>
  </si>
  <si>
    <t>ул. Экземплярского 55</t>
  </si>
  <si>
    <t>ул. Радиозаводское шоссе 38а</t>
  </si>
  <si>
    <t>ул. Карачаровское шоссе 30Б</t>
  </si>
  <si>
    <t>пос. Строителей 12</t>
  </si>
  <si>
    <t>ул. 30 Лет Победы 9/2</t>
  </si>
  <si>
    <t>ул.Пролетарская 65</t>
  </si>
  <si>
    <t>ул.Спортивная 11</t>
  </si>
  <si>
    <t>ул. Кирова,24</t>
  </si>
  <si>
    <t xml:space="preserve">ул. Ленина 1 </t>
  </si>
  <si>
    <t xml:space="preserve">Прочие </t>
  </si>
  <si>
    <t>ул. Ленина  2</t>
  </si>
  <si>
    <t>ул. Ленина 4</t>
  </si>
  <si>
    <t>д.Нежиловка д.1-а</t>
  </si>
  <si>
    <t>ул. Московская 69</t>
  </si>
  <si>
    <t>ул.Механизаторов 35-а</t>
  </si>
  <si>
    <t>ул.Владимирская 40</t>
  </si>
  <si>
    <t>ул.Кленовая 30</t>
  </si>
  <si>
    <t>ул.Лаврентьева 42/2</t>
  </si>
  <si>
    <t>ул.Артема 65</t>
  </si>
  <si>
    <t>ул.Воровского 55,59</t>
  </si>
  <si>
    <t>ул.Советская 34,32,28,26</t>
  </si>
  <si>
    <t>ул.Гоголева, ул.Горькова</t>
  </si>
  <si>
    <t>ул.Войкова 11</t>
  </si>
  <si>
    <t>Проектные работы</t>
  </si>
  <si>
    <t>Прочие</t>
  </si>
  <si>
    <t>ул.Машинистов д.5 кв.13</t>
  </si>
  <si>
    <t>общестроительные работы</t>
  </si>
  <si>
    <t>Северный проезд 6-1</t>
  </si>
  <si>
    <t>ул.Ленина 48-6</t>
  </si>
  <si>
    <t>ул.Дзержинского 46-2</t>
  </si>
  <si>
    <t>ул.Пушкина 15</t>
  </si>
  <si>
    <t>ул.Куликова 14а-8/44</t>
  </si>
  <si>
    <t>ул.Стахановская 20-7</t>
  </si>
  <si>
    <t>ул.Ленинградская 40</t>
  </si>
  <si>
    <t>детские площадки</t>
  </si>
  <si>
    <t>ул.Заводская 21</t>
  </si>
  <si>
    <t>ул.Ленина 55</t>
  </si>
  <si>
    <t>ул.Энгельса 1</t>
  </si>
  <si>
    <t>ул.Лаврентьева 41</t>
  </si>
  <si>
    <t>ул.Московская 48</t>
  </si>
  <si>
    <t>ул.Экземплярского 45 2,3п.</t>
  </si>
  <si>
    <t>Лифтовое оборудование</t>
  </si>
  <si>
    <t>ул.Свердлова 65 3п.</t>
  </si>
  <si>
    <t>ул.Ленина 90 1,3п.</t>
  </si>
  <si>
    <t>ул.Механизаторов 69 6п</t>
  </si>
  <si>
    <t>ул.Советская 50 1п.</t>
  </si>
  <si>
    <t>ул.Октябрьская 69 1,2п</t>
  </si>
  <si>
    <t>ул.Трудовая 35 1,4п</t>
  </si>
  <si>
    <t>ул.Чкалова 29 2п</t>
  </si>
  <si>
    <t>ул.Трудовая 33 3п</t>
  </si>
  <si>
    <t>ул.Октябрьская 10 1-5п</t>
  </si>
  <si>
    <t>ул.Войкова 3</t>
  </si>
  <si>
    <t>Газификация</t>
  </si>
  <si>
    <t>ул.Пролетарская 75</t>
  </si>
  <si>
    <t>ул.Советская 26,28,32,34</t>
  </si>
  <si>
    <t>ул.Карла Маркса 57,59,63</t>
  </si>
  <si>
    <t>ул.Гоголева 32,24а</t>
  </si>
  <si>
    <t>ул.Вороского 59</t>
  </si>
  <si>
    <t>пос.Войкова 10</t>
  </si>
  <si>
    <t>ул.РЗШ д.44 кв.17</t>
  </si>
  <si>
    <t>пос.Войкова 9, Коммунальный проезд 1,2,3,5,6,7,11,12, ул.Свердлова 30, Февральский пер.1,3</t>
  </si>
  <si>
    <t>ул.Первомайская 47, ул.Новая 42, 43,44,45, ул.Красноармейская 15</t>
  </si>
  <si>
    <t>ул.Северный проезд 13-1,3</t>
  </si>
  <si>
    <t>ул.Калинина 30</t>
  </si>
  <si>
    <t>ул.Вороского 55</t>
  </si>
  <si>
    <t>Благоустройство дворовых территорий</t>
  </si>
  <si>
    <t>ул. Кирова,30</t>
  </si>
  <si>
    <t>ул. Владимирское шлссе,12</t>
  </si>
  <si>
    <t>ул. Владимирское шлссе,10</t>
  </si>
  <si>
    <t>ул. Московская,86</t>
  </si>
  <si>
    <t>ул. Спортивная 16</t>
  </si>
  <si>
    <t>ул.Первомайская 38</t>
  </si>
  <si>
    <t>Е.В.Жуков</t>
  </si>
  <si>
    <t>Перечень объектов</t>
  </si>
  <si>
    <t>Стоимость капитального ремонта ВСЕГО  руб.</t>
  </si>
  <si>
    <t>Адресный перечень объектов капитального ремонта  округа Муром на 2010г.</t>
  </si>
  <si>
    <t>ул.Тимирязева 12</t>
  </si>
  <si>
    <t>ул. Кленовая 28</t>
  </si>
  <si>
    <t>ул. Первомайская 103-113</t>
  </si>
  <si>
    <t>ул. Северный проезд 2-4</t>
  </si>
  <si>
    <t>ул. Мечникова,30</t>
  </si>
  <si>
    <t>ул. Кирова.26</t>
  </si>
  <si>
    <t>,</t>
  </si>
  <si>
    <t>Всего:</t>
  </si>
  <si>
    <t>2. Инженерные сети:</t>
  </si>
  <si>
    <t>3.Фасады:</t>
  </si>
  <si>
    <t>4.Прочие работы и затраты</t>
  </si>
  <si>
    <t>7.Лифтовое оборудование:</t>
  </si>
  <si>
    <t>8. Газификация:</t>
  </si>
  <si>
    <t>9.Благоустройство дворовых территорий</t>
  </si>
  <si>
    <t>1. Кровли:</t>
  </si>
  <si>
    <t>Итого:</t>
  </si>
  <si>
    <t xml:space="preserve">5.Общестоительные работы </t>
  </si>
  <si>
    <t>ул.Комсомольская, 25а</t>
  </si>
  <si>
    <t>Замена и установка газового оборудования</t>
  </si>
  <si>
    <t>Врезки пуски газа</t>
  </si>
  <si>
    <t>6.Детские площадки:</t>
  </si>
  <si>
    <t>Завизировано:</t>
  </si>
  <si>
    <t>Зав.сектора экономического анализа</t>
  </si>
  <si>
    <t>И.А.Амозова</t>
  </si>
  <si>
    <t>_________________</t>
  </si>
  <si>
    <t>В том числе местный бюджет как собственник</t>
  </si>
  <si>
    <t>пос.Войкова 5</t>
  </si>
  <si>
    <t>Назарова Н.В.</t>
  </si>
  <si>
    <t>3-24-45</t>
  </si>
  <si>
    <t>Кровля</t>
  </si>
  <si>
    <t>И.сети</t>
  </si>
  <si>
    <t>Фасады</t>
  </si>
  <si>
    <t>Фонд РЖКХ по видам работ :</t>
  </si>
  <si>
    <t xml:space="preserve">                        к постановлению  администрации округа</t>
  </si>
  <si>
    <t xml:space="preserve">            от "         "_____2010       №____</t>
  </si>
  <si>
    <t>приборы учета</t>
  </si>
  <si>
    <t>№ п/п</t>
  </si>
  <si>
    <t>Общетр</t>
  </si>
  <si>
    <t>Дет.площ.</t>
  </si>
  <si>
    <t>Лифты</t>
  </si>
  <si>
    <t xml:space="preserve"> </t>
  </si>
  <si>
    <t>Благоустр.</t>
  </si>
  <si>
    <t>Зам.Главы администрации, начальник управления жилищно- коммунального хозяйства</t>
  </si>
  <si>
    <t xml:space="preserve">Приложение №6    </t>
  </si>
  <si>
    <t>ул. Владимирская,37</t>
  </si>
  <si>
    <t>3.</t>
  </si>
  <si>
    <t>ул. Филатова,4</t>
  </si>
  <si>
    <t>Отмостки</t>
  </si>
  <si>
    <t>63.</t>
  </si>
  <si>
    <t>ул. Трудовая,41</t>
  </si>
  <si>
    <t>11.</t>
  </si>
  <si>
    <t>Исп. Т.А. Назарова</t>
  </si>
  <si>
    <t>ул.Карла Маркса,44-1</t>
  </si>
  <si>
    <t>ул.Куликова1</t>
  </si>
  <si>
    <t>ул.Куликова10</t>
  </si>
  <si>
    <t>ул.Лакина 77</t>
  </si>
  <si>
    <t>ул.Советская 40</t>
  </si>
  <si>
    <t>ул.Октябрьская 9</t>
  </si>
  <si>
    <t>ул.ЛьваТолстого 35</t>
  </si>
  <si>
    <t>ул.ЛьваТолстого 95</t>
  </si>
  <si>
    <t>Радиозаводское     шоссе 42</t>
  </si>
  <si>
    <t>Кооперативный   проезд 6</t>
  </si>
  <si>
    <t>Кооперативный   проезд 8</t>
  </si>
  <si>
    <t>ул.Кленовая 1/3</t>
  </si>
  <si>
    <t>ул.Московская 113</t>
  </si>
  <si>
    <t>ул.Дзержинского 43</t>
  </si>
  <si>
    <t>ул.Энгельса 15</t>
  </si>
  <si>
    <t>Карачаровское   шоссе  14</t>
  </si>
  <si>
    <t>Радиозаводское шоссе 38А</t>
  </si>
  <si>
    <t>Карачаровское   шоссе 30Б</t>
  </si>
  <si>
    <t>ул.Серова 38</t>
  </si>
  <si>
    <t>ул.Кленовая 9</t>
  </si>
  <si>
    <t>пос.Механизаторов 35а</t>
  </si>
  <si>
    <t>пос.Механизаторов 49</t>
  </si>
  <si>
    <t>ул.Ленинградская 24</t>
  </si>
  <si>
    <t>ул.Ленинградская 26/6</t>
  </si>
  <si>
    <t>ул.30ЛетПобеды 9/1</t>
  </si>
  <si>
    <t>ул.Муромская 9/2</t>
  </si>
  <si>
    <t>ул.Кольцевая,29</t>
  </si>
  <si>
    <t>л.Ленинградская 26/6</t>
  </si>
  <si>
    <t>ул.Советская 23</t>
  </si>
  <si>
    <t>ул.Карла Маркса 63</t>
  </si>
  <si>
    <t>ул.Московская 118</t>
  </si>
  <si>
    <t>ул.Филатова 21</t>
  </si>
  <si>
    <t>пос.Механизаторов 55</t>
  </si>
  <si>
    <t>пос.Войкова 8</t>
  </si>
  <si>
    <t>ул.Южная 9</t>
  </si>
  <si>
    <t>ул.Войкова 12</t>
  </si>
  <si>
    <t>ул.Гастелло 18</t>
  </si>
  <si>
    <t>ул.Ленинградская 4</t>
  </si>
  <si>
    <t>ул.Ленинградская 9</t>
  </si>
  <si>
    <t>ул.Красногвардейская 80</t>
  </si>
  <si>
    <t>ул.Мечникова 62</t>
  </si>
  <si>
    <t>ул.Экземплярского 14а</t>
  </si>
  <si>
    <t>Пр.Кирова 1</t>
  </si>
  <si>
    <t>ул.Ленина 4</t>
  </si>
  <si>
    <t>пос.Войкова 30</t>
  </si>
  <si>
    <t>ул.Стахановская,17</t>
  </si>
  <si>
    <t>ул.Кольцевая,31</t>
  </si>
  <si>
    <t>Пр.Кирова 9</t>
  </si>
  <si>
    <t>ул.Льва Толстого 96</t>
  </si>
  <si>
    <t>ул.Дзержинского 51</t>
  </si>
  <si>
    <t>ул.Московская 62</t>
  </si>
  <si>
    <t>Карачаровское шоссе 28</t>
  </si>
  <si>
    <t>Заявка 2010г. №1</t>
  </si>
  <si>
    <t>Добавки 2009г.</t>
  </si>
  <si>
    <t>Всего  по Фонду РЖКХ</t>
  </si>
  <si>
    <t>ул.Кольцевая,29 пос. Муромский</t>
  </si>
  <si>
    <t>ул.Кольцевая,31 пос. Муромский</t>
  </si>
  <si>
    <t>ул.Кольцевая,29 пос.Муромский</t>
  </si>
  <si>
    <t>ул.Карла Маркса,44-3</t>
  </si>
  <si>
    <t>64.</t>
  </si>
  <si>
    <t>ул. Ленина,43</t>
  </si>
  <si>
    <t>ул.Московская,82</t>
  </si>
  <si>
    <t>66.</t>
  </si>
  <si>
    <t>Якиманская Слобода. ул.Ленина,34а</t>
  </si>
  <si>
    <t>68.</t>
  </si>
  <si>
    <t>ул.Карла Маркса,43</t>
  </si>
  <si>
    <t>9.</t>
  </si>
  <si>
    <t>ул. Карачаровское шоссе,30г</t>
  </si>
  <si>
    <t>пандус</t>
  </si>
  <si>
    <t>10.</t>
  </si>
  <si>
    <t>12.</t>
  </si>
  <si>
    <t>ул. Заводская,7</t>
  </si>
  <si>
    <t>ул.Кооперативная,7</t>
  </si>
  <si>
    <t>ул. Дзержинского,20</t>
  </si>
  <si>
    <t>пос..Войкова 11</t>
  </si>
  <si>
    <t>ул.Крылова,33-5</t>
  </si>
  <si>
    <t xml:space="preserve">Приборы учета с участием средств бюджета округа </t>
  </si>
  <si>
    <t>ул.Октябрьская 100    1-5п</t>
  </si>
  <si>
    <t>ул.Чкалова 29 - 2п</t>
  </si>
  <si>
    <t>ул.Трудовая 33- 3п</t>
  </si>
  <si>
    <t>ул.Свердлова,33</t>
  </si>
  <si>
    <t>ул.Ленинградская,34/3</t>
  </si>
  <si>
    <t>ул. Пролетарская,59</t>
  </si>
  <si>
    <t>ул. Орловская,25</t>
  </si>
  <si>
    <t>ул. Лаврентьева, 46</t>
  </si>
  <si>
    <t>ул. Ковровская,2</t>
  </si>
  <si>
    <t>ул. Владимирская,35а</t>
  </si>
  <si>
    <t>ул. Мечникова,34</t>
  </si>
  <si>
    <t>ул. Ленинградская,36/1</t>
  </si>
  <si>
    <t>ул. Орловская,17</t>
  </si>
  <si>
    <t>ул. Лаврентьева, 42/2</t>
  </si>
  <si>
    <t>ул. Владимирская,2</t>
  </si>
  <si>
    <t>ул. Ленина,4</t>
  </si>
  <si>
    <t>ул.Карачаровское шоссе,69</t>
  </si>
  <si>
    <t>ул. Ленинградская,36/2</t>
  </si>
  <si>
    <t>ул. Ленина,90</t>
  </si>
  <si>
    <t>ул.Машинистов,25</t>
  </si>
  <si>
    <t xml:space="preserve">                        к постановлению  администрации округа Муром </t>
  </si>
  <si>
    <t xml:space="preserve">            от "   28"__09_2010       №_2107_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</si>
</sst>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"/>
    <numFmt numFmtId="167" formatCode="#,##0.000"/>
    <numFmt numFmtId="168" formatCode="0.000"/>
    <numFmt numFmtId="169" formatCode="0.0"/>
    <numFmt numFmtId="170" formatCode="0.0000"/>
  </numFmts>
  <fonts count="31"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21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52" applyFont="1" applyFill="1" applyBorder="1" applyAlignment="1">
      <alignment vertical="center"/>
      <protection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7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textRotation="90"/>
    </xf>
    <xf numFmtId="0" fontId="1" fillId="0" borderId="10" xfId="0" applyFont="1" applyFill="1" applyBorder="1" applyAlignment="1">
      <alignment horizontal="right" textRotation="90" wrapText="1"/>
    </xf>
    <xf numFmtId="0" fontId="1" fillId="0" borderId="10" xfId="0" applyFont="1" applyFill="1" applyBorder="1" applyAlignment="1">
      <alignment horizontal="right" textRotation="90" wrapText="1"/>
    </xf>
    <xf numFmtId="0" fontId="3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vertical="center" wrapText="1" shrinkToFit="1"/>
      <protection locked="0"/>
    </xf>
    <xf numFmtId="0" fontId="3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10" xfId="52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0" xfId="52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3" fillId="24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3" borderId="10" xfId="0" applyFont="1" applyFill="1" applyBorder="1" applyAlignment="1">
      <alignment/>
    </xf>
    <xf numFmtId="1" fontId="1" fillId="3" borderId="10" xfId="0" applyNumberFormat="1" applyFont="1" applyFill="1" applyBorder="1" applyAlignment="1">
      <alignment/>
    </xf>
    <xf numFmtId="1" fontId="3" fillId="3" borderId="1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3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7" borderId="13" xfId="0" applyFont="1" applyFill="1" applyBorder="1" applyAlignment="1">
      <alignment horizontal="center" vertical="center" wrapText="1"/>
    </xf>
    <xf numFmtId="0" fontId="1" fillId="7" borderId="10" xfId="52" applyFont="1" applyFill="1" applyBorder="1" applyAlignment="1">
      <alignment vertical="center"/>
      <protection/>
    </xf>
    <xf numFmtId="0" fontId="1" fillId="7" borderId="10" xfId="52" applyFont="1" applyFill="1" applyBorder="1" applyAlignment="1">
      <alignment horizontal="center" vertical="center" wrapText="1"/>
      <protection/>
    </xf>
    <xf numFmtId="1" fontId="1" fillId="7" borderId="10" xfId="0" applyNumberFormat="1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0" xfId="0" applyFont="1" applyFill="1" applyBorder="1" applyAlignment="1">
      <alignment/>
    </xf>
    <xf numFmtId="0" fontId="1" fillId="7" borderId="10" xfId="0" applyFont="1" applyFill="1" applyBorder="1" applyAlignment="1">
      <alignment horizontal="center"/>
    </xf>
    <xf numFmtId="0" fontId="1" fillId="7" borderId="10" xfId="52" applyFont="1" applyFill="1" applyBorder="1" applyAlignment="1">
      <alignment horizontal="center" vertical="center"/>
      <protection/>
    </xf>
    <xf numFmtId="1" fontId="1" fillId="7" borderId="0" xfId="0" applyNumberFormat="1" applyFont="1" applyFill="1" applyBorder="1" applyAlignment="1">
      <alignment/>
    </xf>
    <xf numFmtId="0" fontId="1" fillId="7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textRotation="90" wrapText="1"/>
    </xf>
    <xf numFmtId="0" fontId="3" fillId="0" borderId="11" xfId="0" applyFont="1" applyFill="1" applyBorder="1" applyAlignment="1">
      <alignment horizontal="right"/>
    </xf>
    <xf numFmtId="1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24" borderId="10" xfId="0" applyNumberFormat="1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2" fontId="1" fillId="7" borderId="10" xfId="0" applyNumberFormat="1" applyFont="1" applyFill="1" applyBorder="1" applyAlignment="1">
      <alignment horizontal="center"/>
    </xf>
    <xf numFmtId="2" fontId="1" fillId="7" borderId="10" xfId="52" applyNumberFormat="1" applyFont="1" applyFill="1" applyBorder="1" applyAlignment="1">
      <alignment horizontal="center" vertical="center" wrapText="1"/>
      <protection/>
    </xf>
    <xf numFmtId="0" fontId="3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1" fontId="1" fillId="20" borderId="10" xfId="0" applyNumberFormat="1" applyFont="1" applyFill="1" applyBorder="1" applyAlignment="1">
      <alignment/>
    </xf>
    <xf numFmtId="1" fontId="3" fillId="20" borderId="15" xfId="0" applyNumberFormat="1" applyFont="1" applyFill="1" applyBorder="1" applyAlignment="1">
      <alignment horizontal="center"/>
    </xf>
    <xf numFmtId="1" fontId="3" fillId="20" borderId="10" xfId="0" applyNumberFormat="1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1" fontId="1" fillId="20" borderId="0" xfId="0" applyNumberFormat="1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1" fontId="3" fillId="24" borderId="10" xfId="0" applyNumberFormat="1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0" borderId="13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1" fontId="3" fillId="20" borderId="10" xfId="0" applyNumberFormat="1" applyFont="1" applyFill="1" applyBorder="1" applyAlignment="1">
      <alignment/>
    </xf>
    <xf numFmtId="0" fontId="3" fillId="20" borderId="0" xfId="0" applyFont="1" applyFill="1" applyBorder="1" applyAlignment="1">
      <alignment/>
    </xf>
    <xf numFmtId="1" fontId="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1" fillId="0" borderId="10" xfId="52" applyNumberFormat="1" applyFont="1" applyFill="1" applyBorder="1" applyAlignment="1">
      <alignment horizontal="left" vertical="center"/>
      <protection/>
    </xf>
    <xf numFmtId="1" fontId="1" fillId="0" borderId="11" xfId="0" applyNumberFormat="1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1" fontId="1" fillId="0" borderId="10" xfId="0" applyNumberFormat="1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/>
    </xf>
    <xf numFmtId="0" fontId="1" fillId="7" borderId="10" xfId="52" applyFont="1" applyFill="1" applyBorder="1" applyAlignment="1">
      <alignment vertical="center"/>
      <protection/>
    </xf>
    <xf numFmtId="1" fontId="1" fillId="7" borderId="10" xfId="0" applyNumberFormat="1" applyFont="1" applyFill="1" applyBorder="1" applyAlignment="1">
      <alignment horizontal="left" vertical="top" wrapText="1"/>
    </xf>
    <xf numFmtId="1" fontId="1" fillId="7" borderId="11" xfId="0" applyNumberFormat="1" applyFont="1" applyFill="1" applyBorder="1" applyAlignment="1">
      <alignment horizontal="left" vertical="top" wrapText="1"/>
    </xf>
    <xf numFmtId="0" fontId="1" fillId="7" borderId="10" xfId="52" applyFont="1" applyFill="1" applyBorder="1" applyAlignment="1">
      <alignment horizontal="left" vertical="center" wrapText="1"/>
      <protection/>
    </xf>
    <xf numFmtId="0" fontId="1" fillId="7" borderId="10" xfId="52" applyFont="1" applyFill="1" applyBorder="1" applyAlignment="1">
      <alignment horizontal="left" vertical="center"/>
      <protection/>
    </xf>
    <xf numFmtId="0" fontId="1" fillId="7" borderId="15" xfId="52" applyFont="1" applyFill="1" applyBorder="1" applyAlignment="1">
      <alignment horizontal="left" vertical="center"/>
      <protection/>
    </xf>
    <xf numFmtId="1" fontId="1" fillId="7" borderId="10" xfId="0" applyNumberFormat="1" applyFont="1" applyFill="1" applyBorder="1" applyAlignment="1">
      <alignment horizontal="left"/>
    </xf>
    <xf numFmtId="0" fontId="1" fillId="7" borderId="18" xfId="52" applyFont="1" applyFill="1" applyBorder="1" applyAlignment="1">
      <alignment vertical="center"/>
      <protection/>
    </xf>
    <xf numFmtId="0" fontId="1" fillId="7" borderId="18" xfId="52" applyFont="1" applyFill="1" applyBorder="1" applyAlignment="1">
      <alignment vertical="center" wrapText="1"/>
      <protection/>
    </xf>
    <xf numFmtId="0" fontId="1" fillId="7" borderId="10" xfId="0" applyFont="1" applyFill="1" applyBorder="1" applyAlignment="1" applyProtection="1">
      <alignment vertical="top" wrapText="1" shrinkToFit="1"/>
      <protection locked="0"/>
    </xf>
    <xf numFmtId="1" fontId="1" fillId="7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3" fillId="20" borderId="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" fontId="27" fillId="7" borderId="10" xfId="0" applyNumberFormat="1" applyFont="1" applyFill="1" applyBorder="1" applyAlignment="1">
      <alignment horizontal="left" vertical="top" wrapText="1"/>
    </xf>
    <xf numFmtId="1" fontId="1" fillId="7" borderId="11" xfId="0" applyNumberFormat="1" applyFont="1" applyFill="1" applyBorder="1" applyAlignment="1">
      <alignment horizontal="left"/>
    </xf>
    <xf numFmtId="1" fontId="1" fillId="7" borderId="15" xfId="0" applyNumberFormat="1" applyFont="1" applyFill="1" applyBorder="1" applyAlignment="1">
      <alignment horizontal="left" vertical="top" wrapText="1"/>
    </xf>
    <xf numFmtId="1" fontId="3" fillId="2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" fontId="28" fillId="7" borderId="11" xfId="0" applyNumberFormat="1" applyFont="1" applyFill="1" applyBorder="1" applyAlignment="1">
      <alignment horizontal="left" vertical="top" wrapText="1"/>
    </xf>
    <xf numFmtId="0" fontId="1" fillId="7" borderId="19" xfId="52" applyFont="1" applyFill="1" applyBorder="1" applyAlignment="1">
      <alignment horizontal="left" vertical="center"/>
      <protection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7" borderId="18" xfId="0" applyFont="1" applyFill="1" applyBorder="1" applyAlignment="1" applyProtection="1">
      <alignment vertical="center" wrapText="1" shrinkToFit="1"/>
      <protection locked="0"/>
    </xf>
    <xf numFmtId="1" fontId="1" fillId="0" borderId="10" xfId="0" applyNumberFormat="1" applyFont="1" applyFill="1" applyBorder="1" applyAlignment="1">
      <alignment horizontal="left"/>
    </xf>
    <xf numFmtId="1" fontId="1" fillId="0" borderId="11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1" fontId="1" fillId="24" borderId="10" xfId="0" applyNumberFormat="1" applyFont="1" applyFill="1" applyBorder="1" applyAlignment="1">
      <alignment horizontal="left"/>
    </xf>
    <xf numFmtId="1" fontId="1" fillId="24" borderId="11" xfId="0" applyNumberFormat="1" applyFont="1" applyFill="1" applyBorder="1" applyAlignment="1">
      <alignment horizontal="left"/>
    </xf>
    <xf numFmtId="0" fontId="1" fillId="7" borderId="10" xfId="52" applyFont="1" applyFill="1" applyBorder="1" applyAlignment="1">
      <alignment horizontal="left"/>
      <protection/>
    </xf>
    <xf numFmtId="0" fontId="1" fillId="7" borderId="10" xfId="0" applyFont="1" applyFill="1" applyBorder="1" applyAlignment="1" applyProtection="1">
      <alignment horizontal="left" vertical="center" wrapText="1" shrinkToFit="1"/>
      <protection locked="0"/>
    </xf>
    <xf numFmtId="2" fontId="1" fillId="7" borderId="10" xfId="0" applyNumberFormat="1" applyFont="1" applyFill="1" applyBorder="1" applyAlignment="1">
      <alignment vertical="top" wrapText="1"/>
    </xf>
    <xf numFmtId="2" fontId="1" fillId="7" borderId="0" xfId="0" applyNumberFormat="1" applyFont="1" applyFill="1" applyBorder="1" applyAlignment="1">
      <alignment vertical="top" wrapText="1"/>
    </xf>
    <xf numFmtId="1" fontId="3" fillId="20" borderId="10" xfId="0" applyNumberFormat="1" applyFont="1" applyFill="1" applyBorder="1" applyAlignment="1">
      <alignment horizontal="left"/>
    </xf>
    <xf numFmtId="1" fontId="3" fillId="24" borderId="10" xfId="0" applyNumberFormat="1" applyFont="1" applyFill="1" applyBorder="1" applyAlignment="1">
      <alignment horizontal="left"/>
    </xf>
    <xf numFmtId="1" fontId="3" fillId="24" borderId="17" xfId="0" applyNumberFormat="1" applyFont="1" applyFill="1" applyBorder="1" applyAlignment="1">
      <alignment horizontal="left"/>
    </xf>
    <xf numFmtId="1" fontId="3" fillId="24" borderId="20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left"/>
    </xf>
    <xf numFmtId="0" fontId="1" fillId="0" borderId="10" xfId="52" applyFont="1" applyFill="1" applyBorder="1" applyAlignment="1">
      <alignment vertical="center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0" xfId="52" applyFont="1" applyFill="1" applyBorder="1" applyAlignment="1">
      <alignment horizontal="left" vertical="center"/>
      <protection/>
    </xf>
    <xf numFmtId="0" fontId="1" fillId="0" borderId="10" xfId="0" applyFont="1" applyFill="1" applyBorder="1" applyAlignment="1" applyProtection="1">
      <alignment vertical="top" wrapText="1" shrinkToFit="1"/>
      <protection locked="0"/>
    </xf>
    <xf numFmtId="1" fontId="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" fillId="0" borderId="10" xfId="52" applyFont="1" applyFill="1" applyBorder="1" applyAlignment="1">
      <alignment horizontal="left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 locked="0"/>
    </xf>
    <xf numFmtId="2" fontId="1" fillId="0" borderId="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center"/>
    </xf>
    <xf numFmtId="0" fontId="1" fillId="0" borderId="10" xfId="52" applyFont="1" applyFill="1" applyBorder="1" applyAlignment="1">
      <alignment vertical="center" wrapText="1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 applyProtection="1">
      <alignment vertical="center" wrapText="1" shrinkToFit="1"/>
      <protection locked="0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" fontId="1" fillId="0" borderId="15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0" fontId="1" fillId="25" borderId="0" xfId="0" applyFont="1" applyFill="1" applyBorder="1" applyAlignment="1">
      <alignment horizontal="right"/>
    </xf>
    <xf numFmtId="1" fontId="1" fillId="25" borderId="0" xfId="0" applyNumberFormat="1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11" xfId="0" applyFont="1" applyFill="1" applyBorder="1" applyAlignment="1">
      <alignment/>
    </xf>
    <xf numFmtId="1" fontId="3" fillId="25" borderId="11" xfId="0" applyNumberFormat="1" applyFont="1" applyFill="1" applyBorder="1" applyAlignment="1">
      <alignment horizontal="center"/>
    </xf>
    <xf numFmtId="1" fontId="1" fillId="25" borderId="11" xfId="0" applyNumberFormat="1" applyFont="1" applyFill="1" applyBorder="1" applyAlignment="1">
      <alignment/>
    </xf>
    <xf numFmtId="0" fontId="1" fillId="25" borderId="0" xfId="0" applyFont="1" applyFill="1" applyBorder="1" applyAlignment="1">
      <alignment/>
    </xf>
    <xf numFmtId="1" fontId="1" fillId="25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" fontId="1" fillId="0" borderId="11" xfId="0" applyNumberFormat="1" applyFont="1" applyFill="1" applyBorder="1" applyAlignment="1">
      <alignment horizontal="left" vertical="top" wrapText="1"/>
    </xf>
    <xf numFmtId="1" fontId="29" fillId="0" borderId="10" xfId="0" applyNumberFormat="1" applyFont="1" applyFill="1" applyBorder="1" applyAlignment="1">
      <alignment horizontal="left" vertical="top" wrapText="1"/>
    </xf>
    <xf numFmtId="0" fontId="1" fillId="0" borderId="15" xfId="52" applyFont="1" applyFill="1" applyBorder="1" applyAlignment="1">
      <alignment horizontal="left" vertical="center"/>
      <protection/>
    </xf>
    <xf numFmtId="0" fontId="1" fillId="0" borderId="18" xfId="52" applyFont="1" applyFill="1" applyBorder="1" applyAlignment="1">
      <alignment vertical="center"/>
      <protection/>
    </xf>
    <xf numFmtId="0" fontId="1" fillId="0" borderId="18" xfId="52" applyFont="1" applyFill="1" applyBorder="1" applyAlignment="1">
      <alignment vertical="center" wrapText="1"/>
      <protection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27" fillId="0" borderId="10" xfId="0" applyNumberFormat="1" applyFont="1" applyFill="1" applyBorder="1" applyAlignment="1">
      <alignment horizontal="left" vertical="top" wrapText="1"/>
    </xf>
    <xf numFmtId="1" fontId="29" fillId="0" borderId="11" xfId="0" applyNumberFormat="1" applyFont="1" applyFill="1" applyBorder="1" applyAlignment="1">
      <alignment horizontal="left" vertical="top" wrapText="1"/>
    </xf>
    <xf numFmtId="1" fontId="1" fillId="0" borderId="15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/>
    </xf>
    <xf numFmtId="1" fontId="28" fillId="0" borderId="11" xfId="0" applyNumberFormat="1" applyFont="1" applyFill="1" applyBorder="1" applyAlignment="1">
      <alignment horizontal="left" vertical="top" wrapText="1"/>
    </xf>
    <xf numFmtId="0" fontId="1" fillId="0" borderId="19" xfId="52" applyFont="1" applyFill="1" applyBorder="1" applyAlignment="1">
      <alignment horizontal="left" vertical="center"/>
      <protection/>
    </xf>
    <xf numFmtId="0" fontId="1" fillId="0" borderId="18" xfId="0" applyFont="1" applyFill="1" applyBorder="1" applyAlignment="1" applyProtection="1">
      <alignment vertical="center" wrapText="1" shrinkToFit="1"/>
      <protection locked="0"/>
    </xf>
    <xf numFmtId="0" fontId="1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1" fontId="1" fillId="10" borderId="10" xfId="0" applyNumberFormat="1" applyFont="1" applyFill="1" applyBorder="1" applyAlignment="1">
      <alignment horizontal="left"/>
    </xf>
    <xf numFmtId="1" fontId="1" fillId="10" borderId="10" xfId="0" applyNumberFormat="1" applyFont="1" applyFill="1" applyBorder="1" applyAlignment="1">
      <alignment horizontal="center"/>
    </xf>
    <xf numFmtId="0" fontId="1" fillId="10" borderId="0" xfId="0" applyFont="1" applyFill="1" applyBorder="1" applyAlignment="1">
      <alignment/>
    </xf>
    <xf numFmtId="0" fontId="1" fillId="10" borderId="0" xfId="0" applyFont="1" applyFill="1" applyBorder="1" applyAlignment="1">
      <alignment horizontal="center"/>
    </xf>
    <xf numFmtId="1" fontId="1" fillId="10" borderId="10" xfId="0" applyNumberFormat="1" applyFont="1" applyFill="1" applyBorder="1" applyAlignment="1">
      <alignment horizontal="left" vertical="center"/>
    </xf>
    <xf numFmtId="1" fontId="1" fillId="10" borderId="15" xfId="0" applyNumberFormat="1" applyFont="1" applyFill="1" applyBorder="1" applyAlignment="1">
      <alignment horizontal="left" vertical="center"/>
    </xf>
    <xf numFmtId="0" fontId="1" fillId="1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 wrapText="1"/>
    </xf>
    <xf numFmtId="1" fontId="27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" fontId="30" fillId="0" borderId="10" xfId="0" applyNumberFormat="1" applyFont="1" applyFill="1" applyBorder="1" applyAlignment="1">
      <alignment horizontal="left"/>
    </xf>
    <xf numFmtId="0" fontId="25" fillId="10" borderId="10" xfId="0" applyFont="1" applyFill="1" applyBorder="1" applyAlignment="1">
      <alignment/>
    </xf>
    <xf numFmtId="0" fontId="25" fillId="10" borderId="11" xfId="0" applyFont="1" applyFill="1" applyBorder="1" applyAlignment="1">
      <alignment/>
    </xf>
    <xf numFmtId="0" fontId="25" fillId="10" borderId="10" xfId="0" applyFont="1" applyFill="1" applyBorder="1" applyAlignment="1">
      <alignment horizontal="center"/>
    </xf>
    <xf numFmtId="1" fontId="25" fillId="10" borderId="10" xfId="0" applyNumberFormat="1" applyFont="1" applyFill="1" applyBorder="1" applyAlignment="1">
      <alignment horizontal="center"/>
    </xf>
    <xf numFmtId="1" fontId="24" fillId="10" borderId="11" xfId="0" applyNumberFormat="1" applyFont="1" applyFill="1" applyBorder="1" applyAlignment="1">
      <alignment horizontal="center"/>
    </xf>
    <xf numFmtId="1" fontId="25" fillId="10" borderId="11" xfId="0" applyNumberFormat="1" applyFont="1" applyFill="1" applyBorder="1" applyAlignment="1">
      <alignment horizontal="center"/>
    </xf>
    <xf numFmtId="1" fontId="24" fillId="10" borderId="10" xfId="0" applyNumberFormat="1" applyFont="1" applyFill="1" applyBorder="1" applyAlignment="1">
      <alignment horizontal="center"/>
    </xf>
    <xf numFmtId="0" fontId="25" fillId="1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25" borderId="11" xfId="0" applyFont="1" applyFill="1" applyBorder="1" applyAlignment="1">
      <alignment/>
    </xf>
    <xf numFmtId="0" fontId="25" fillId="7" borderId="11" xfId="0" applyFont="1" applyFill="1" applyBorder="1" applyAlignment="1">
      <alignment horizontal="center"/>
    </xf>
    <xf numFmtId="0" fontId="25" fillId="7" borderId="10" xfId="0" applyFont="1" applyFill="1" applyBorder="1" applyAlignment="1">
      <alignment/>
    </xf>
    <xf numFmtId="0" fontId="25" fillId="7" borderId="11" xfId="0" applyFont="1" applyFill="1" applyBorder="1" applyAlignment="1">
      <alignment/>
    </xf>
    <xf numFmtId="0" fontId="25" fillId="7" borderId="10" xfId="0" applyFont="1" applyFill="1" applyBorder="1" applyAlignment="1">
      <alignment horizontal="center"/>
    </xf>
    <xf numFmtId="1" fontId="25" fillId="7" borderId="10" xfId="0" applyNumberFormat="1" applyFont="1" applyFill="1" applyBorder="1" applyAlignment="1">
      <alignment horizontal="center"/>
    </xf>
    <xf numFmtId="1" fontId="24" fillId="7" borderId="11" xfId="0" applyNumberFormat="1" applyFont="1" applyFill="1" applyBorder="1" applyAlignment="1">
      <alignment horizontal="center"/>
    </xf>
    <xf numFmtId="1" fontId="25" fillId="7" borderId="11" xfId="0" applyNumberFormat="1" applyFont="1" applyFill="1" applyBorder="1" applyAlignment="1">
      <alignment horizontal="center"/>
    </xf>
    <xf numFmtId="1" fontId="24" fillId="7" borderId="10" xfId="0" applyNumberFormat="1" applyFont="1" applyFill="1" applyBorder="1" applyAlignment="1">
      <alignment horizontal="center"/>
    </xf>
    <xf numFmtId="0" fontId="25" fillId="24" borderId="10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2" fontId="1" fillId="0" borderId="13" xfId="0" applyNumberFormat="1" applyFont="1" applyFill="1" applyBorder="1" applyAlignment="1" applyProtection="1">
      <alignment horizontal="left" vertical="center" wrapText="1" shrinkToFit="1"/>
      <protection locked="0"/>
    </xf>
    <xf numFmtId="2" fontId="3" fillId="0" borderId="15" xfId="0" applyNumberFormat="1" applyFont="1" applyFill="1" applyBorder="1" applyAlignment="1" applyProtection="1">
      <alignment horizontal="left" vertical="center" wrapText="1" shrinkToFit="1"/>
      <protection locked="0"/>
    </xf>
    <xf numFmtId="1" fontId="1" fillId="0" borderId="15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vertical="center" wrapText="1" shrinkToFit="1"/>
      <protection locked="0"/>
    </xf>
    <xf numFmtId="1" fontId="1" fillId="0" borderId="10" xfId="0" applyNumberFormat="1" applyFont="1" applyFill="1" applyBorder="1" applyAlignment="1" applyProtection="1">
      <alignment horizontal="left" wrapText="1" shrinkToFit="1"/>
      <protection locked="0"/>
    </xf>
    <xf numFmtId="1" fontId="25" fillId="0" borderId="10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 textRotation="90" wrapText="1"/>
    </xf>
    <xf numFmtId="0" fontId="3" fillId="0" borderId="23" xfId="0" applyFont="1" applyFill="1" applyBorder="1" applyAlignment="1">
      <alignment horizontal="right"/>
    </xf>
    <xf numFmtId="1" fontId="1" fillId="0" borderId="23" xfId="0" applyNumberFormat="1" applyFont="1" applyFill="1" applyBorder="1" applyAlignment="1">
      <alignment horizontal="left"/>
    </xf>
    <xf numFmtId="1" fontId="1" fillId="0" borderId="23" xfId="0" applyNumberFormat="1" applyFont="1" applyFill="1" applyBorder="1" applyAlignment="1">
      <alignment horizontal="left" vertical="top" wrapText="1"/>
    </xf>
    <xf numFmtId="1" fontId="29" fillId="0" borderId="23" xfId="0" applyNumberFormat="1" applyFont="1" applyFill="1" applyBorder="1" applyAlignment="1">
      <alignment horizontal="left" vertical="top" wrapText="1"/>
    </xf>
    <xf numFmtId="1" fontId="3" fillId="0" borderId="23" xfId="0" applyNumberFormat="1" applyFont="1" applyFill="1" applyBorder="1" applyAlignment="1">
      <alignment horizontal="left"/>
    </xf>
    <xf numFmtId="1" fontId="1" fillId="0" borderId="24" xfId="0" applyNumberFormat="1" applyFont="1" applyFill="1" applyBorder="1" applyAlignment="1">
      <alignment horizontal="left" vertical="top" wrapText="1"/>
    </xf>
    <xf numFmtId="1" fontId="1" fillId="0" borderId="24" xfId="0" applyNumberFormat="1" applyFont="1" applyFill="1" applyBorder="1" applyAlignment="1">
      <alignment horizontal="left" wrapText="1"/>
    </xf>
    <xf numFmtId="1" fontId="3" fillId="0" borderId="23" xfId="0" applyNumberFormat="1" applyFont="1" applyFill="1" applyBorder="1" applyAlignment="1">
      <alignment horizontal="left"/>
    </xf>
    <xf numFmtId="1" fontId="3" fillId="0" borderId="23" xfId="0" applyNumberFormat="1" applyFont="1" applyFill="1" applyBorder="1" applyAlignment="1">
      <alignment horizontal="left"/>
    </xf>
    <xf numFmtId="1" fontId="28" fillId="0" borderId="23" xfId="0" applyNumberFormat="1" applyFont="1" applyFill="1" applyBorder="1" applyAlignment="1">
      <alignment horizontal="left" vertical="top" wrapText="1"/>
    </xf>
    <xf numFmtId="1" fontId="3" fillId="0" borderId="23" xfId="0" applyNumberFormat="1" applyFont="1" applyFill="1" applyBorder="1" applyAlignment="1">
      <alignment horizontal="left" vertical="top" wrapText="1"/>
    </xf>
    <xf numFmtId="1" fontId="1" fillId="0" borderId="23" xfId="0" applyNumberFormat="1" applyFont="1" applyFill="1" applyBorder="1" applyAlignment="1">
      <alignment horizontal="left"/>
    </xf>
    <xf numFmtId="1" fontId="27" fillId="0" borderId="23" xfId="0" applyNumberFormat="1" applyFont="1" applyFill="1" applyBorder="1" applyAlignment="1">
      <alignment horizontal="left"/>
    </xf>
    <xf numFmtId="1" fontId="3" fillId="0" borderId="17" xfId="0" applyNumberFormat="1" applyFont="1" applyFill="1" applyBorder="1" applyAlignment="1">
      <alignment horizontal="left"/>
    </xf>
    <xf numFmtId="1" fontId="3" fillId="0" borderId="25" xfId="0" applyNumberFormat="1" applyFont="1" applyFill="1" applyBorder="1" applyAlignment="1">
      <alignment horizontal="left"/>
    </xf>
    <xf numFmtId="1" fontId="1" fillId="10" borderId="15" xfId="0" applyNumberFormat="1" applyFont="1" applyFill="1" applyBorder="1" applyAlignment="1">
      <alignment horizontal="left"/>
    </xf>
    <xf numFmtId="1" fontId="1" fillId="0" borderId="0" xfId="52" applyNumberFormat="1" applyFont="1" applyFill="1" applyBorder="1" applyAlignment="1">
      <alignment horizontal="left" vertical="center"/>
      <protection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top" wrapText="1"/>
    </xf>
    <xf numFmtId="1" fontId="1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right" textRotation="90" wrapText="1"/>
    </xf>
    <xf numFmtId="0" fontId="3" fillId="0" borderId="21" xfId="0" applyFont="1" applyFill="1" applyBorder="1" applyAlignment="1">
      <alignment horizontal="right" textRotation="90" wrapText="1"/>
    </xf>
    <xf numFmtId="0" fontId="1" fillId="0" borderId="12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right" textRotation="90" wrapText="1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&#1059;&#1087;&#1088;&#1072;&#1074;&#1083;&#1077;&#1085;&#1080;&#1077;%20&#1046;&#1050;&#1061;\&#1058;.&#1053;&#1072;&#1079;&#1072;&#1088;&#1086;&#1074;&#1072;\&#1087;&#1088;&#1086;&#1075;&#1088;&#1072;&#1084;&#1084;&#1072;%20&#1082;&#1072;&#1087;&#1088;&#1077;&#1084;&#1086;&#1085;&#1090;%20&#1092;&#1086;&#1085;&#1076;\&#1072;&#1076;&#1088;&#1077;&#1089;&#1085;&#1099;&#1081;\185%20&#1052;&#1091;&#1088;&#1086;&#1084;%202010%20%2047&#1084;&#1080;&#1083;%20&#1048;&#1085;&#1090;&#1077;&#1088;&#108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2010"/>
      <sheetName val="на совет"/>
      <sheetName val="заявка 2 пообъектно+мун.собств."/>
      <sheetName val="натур.пок."/>
      <sheetName val="изм.пятница"/>
      <sheetName val="Лист1"/>
      <sheetName val="47 нов форма"/>
      <sheetName val="47добцены"/>
      <sheetName val="Протокол"/>
    </sheetNames>
    <sheetDataSet>
      <sheetData sheetId="2">
        <row r="11">
          <cell r="K11">
            <v>1597.7436493963778</v>
          </cell>
        </row>
        <row r="12">
          <cell r="K12">
            <v>96.64989939637826</v>
          </cell>
        </row>
        <row r="117">
          <cell r="F117">
            <v>1450950</v>
          </cell>
          <cell r="K117">
            <v>14988.130813171032</v>
          </cell>
        </row>
        <row r="118">
          <cell r="F118">
            <v>2047550</v>
          </cell>
          <cell r="K118">
            <v>21150.933696204796</v>
          </cell>
        </row>
        <row r="127">
          <cell r="F127">
            <v>942841</v>
          </cell>
        </row>
        <row r="128">
          <cell r="F128">
            <v>832000</v>
          </cell>
        </row>
        <row r="129">
          <cell r="K129">
            <v>1344.5821997063429</v>
          </cell>
        </row>
        <row r="130">
          <cell r="K130">
            <v>113.4178002936572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4"/>
  <sheetViews>
    <sheetView workbookViewId="0" topLeftCell="A103">
      <selection activeCell="E127" sqref="E127"/>
    </sheetView>
  </sheetViews>
  <sheetFormatPr defaultColWidth="9.140625" defaultRowHeight="15"/>
  <cols>
    <col min="1" max="1" width="5.7109375" style="16" customWidth="1"/>
    <col min="2" max="2" width="25.28125" style="6" customWidth="1"/>
    <col min="3" max="3" width="16.00390625" style="6" customWidth="1"/>
    <col min="4" max="4" width="13.140625" style="20" customWidth="1"/>
    <col min="5" max="5" width="12.28125" style="20" customWidth="1"/>
    <col min="6" max="6" width="12.57421875" style="20" customWidth="1"/>
    <col min="7" max="7" width="10.421875" style="20" customWidth="1"/>
    <col min="8" max="8" width="10.140625" style="20" customWidth="1"/>
    <col min="9" max="9" width="13.421875" style="20" customWidth="1"/>
    <col min="10" max="10" width="9.140625" style="8" customWidth="1"/>
    <col min="11" max="16384" width="9.140625" style="6" customWidth="1"/>
  </cols>
  <sheetData>
    <row r="1" ht="12.75">
      <c r="I1" s="20" t="s">
        <v>236</v>
      </c>
    </row>
    <row r="2" spans="6:9" ht="14.25" customHeight="1">
      <c r="F2" s="278" t="s">
        <v>226</v>
      </c>
      <c r="G2" s="278"/>
      <c r="H2" s="278"/>
      <c r="I2" s="278"/>
    </row>
    <row r="3" spans="6:9" ht="14.25" customHeight="1">
      <c r="F3" s="278" t="s">
        <v>227</v>
      </c>
      <c r="G3" s="278"/>
      <c r="H3" s="278"/>
      <c r="I3" s="278"/>
    </row>
    <row r="4" spans="7:9" ht="6.75" customHeight="1">
      <c r="G4" s="21"/>
      <c r="H4" s="21"/>
      <c r="I4" s="21"/>
    </row>
    <row r="5" ht="6.75" customHeight="1"/>
    <row r="6" spans="2:10" ht="18.75" customHeight="1">
      <c r="B6" s="279" t="s">
        <v>192</v>
      </c>
      <c r="C6" s="279"/>
      <c r="D6" s="279"/>
      <c r="E6" s="279"/>
      <c r="F6" s="279"/>
      <c r="G6" s="279"/>
      <c r="H6" s="279"/>
      <c r="I6" s="279"/>
      <c r="J6" s="279"/>
    </row>
    <row r="7" spans="1:9" ht="15.75" customHeight="1">
      <c r="A7" s="280"/>
      <c r="B7" s="280"/>
      <c r="C7" s="280"/>
      <c r="D7" s="280"/>
      <c r="E7" s="280"/>
      <c r="F7" s="280"/>
      <c r="G7" s="280"/>
      <c r="H7" s="280"/>
      <c r="I7" s="280"/>
    </row>
    <row r="8" spans="1:4" ht="5.25" customHeight="1" thickBot="1">
      <c r="A8" s="17"/>
      <c r="B8" s="17"/>
      <c r="C8" s="17"/>
      <c r="D8" s="27"/>
    </row>
    <row r="9" spans="1:9" ht="15" customHeight="1">
      <c r="A9" s="281" t="s">
        <v>229</v>
      </c>
      <c r="B9" s="283" t="s">
        <v>190</v>
      </c>
      <c r="C9" s="60"/>
      <c r="D9" s="285" t="s">
        <v>191</v>
      </c>
      <c r="E9" s="287" t="s">
        <v>62</v>
      </c>
      <c r="F9" s="287"/>
      <c r="G9" s="287"/>
      <c r="H9" s="287"/>
      <c r="I9" s="80"/>
    </row>
    <row r="10" spans="1:9" ht="117" customHeight="1">
      <c r="A10" s="282"/>
      <c r="B10" s="284"/>
      <c r="C10" s="1" t="s">
        <v>58</v>
      </c>
      <c r="D10" s="286"/>
      <c r="E10" s="23" t="s">
        <v>0</v>
      </c>
      <c r="F10" s="24" t="s">
        <v>1</v>
      </c>
      <c r="G10" s="24" t="s">
        <v>2</v>
      </c>
      <c r="H10" s="24" t="s">
        <v>63</v>
      </c>
      <c r="I10" s="81" t="s">
        <v>218</v>
      </c>
    </row>
    <row r="11" spans="1:10" s="9" customFormat="1" ht="12.75">
      <c r="A11" s="288"/>
      <c r="B11" s="289"/>
      <c r="C11" s="2"/>
      <c r="D11" s="28"/>
      <c r="E11" s="26"/>
      <c r="F11" s="26"/>
      <c r="G11" s="26"/>
      <c r="H11" s="26"/>
      <c r="I11" s="82"/>
      <c r="J11" s="84"/>
    </row>
    <row r="12" spans="1:10" s="9" customFormat="1" ht="12.75">
      <c r="A12" s="61"/>
      <c r="B12" s="2" t="s">
        <v>207</v>
      </c>
      <c r="C12" s="2"/>
      <c r="D12" s="28"/>
      <c r="E12" s="26"/>
      <c r="F12" s="26"/>
      <c r="G12" s="26"/>
      <c r="H12" s="26"/>
      <c r="I12" s="82"/>
      <c r="J12" s="84"/>
    </row>
    <row r="13" spans="1:10" ht="12.75">
      <c r="A13" s="62">
        <v>1</v>
      </c>
      <c r="B13" s="4" t="s">
        <v>28</v>
      </c>
      <c r="C13" s="43" t="s">
        <v>59</v>
      </c>
      <c r="D13" s="111">
        <v>515009</v>
      </c>
      <c r="E13" s="112">
        <v>455011</v>
      </c>
      <c r="F13" s="112">
        <v>17124</v>
      </c>
      <c r="G13" s="112">
        <v>17124</v>
      </c>
      <c r="H13" s="112">
        <v>25750</v>
      </c>
      <c r="I13" s="113">
        <v>5642.873089898789</v>
      </c>
      <c r="J13" s="44">
        <f>E13+F13+G13+H13-D13</f>
        <v>0</v>
      </c>
    </row>
    <row r="14" spans="1:10" ht="12.75">
      <c r="A14" s="62">
        <v>2</v>
      </c>
      <c r="B14" s="4" t="s">
        <v>24</v>
      </c>
      <c r="C14" s="43" t="s">
        <v>59</v>
      </c>
      <c r="D14" s="111">
        <v>1747939</v>
      </c>
      <c r="E14" s="112">
        <v>1544304</v>
      </c>
      <c r="F14" s="112">
        <v>58119</v>
      </c>
      <c r="G14" s="112">
        <v>58119</v>
      </c>
      <c r="H14" s="112">
        <v>87397</v>
      </c>
      <c r="I14" s="113">
        <v>22828</v>
      </c>
      <c r="J14" s="44">
        <f aca="true" t="shared" si="0" ref="J14:J44">E14+F14+G14+H14-D14</f>
        <v>0</v>
      </c>
    </row>
    <row r="15" spans="1:10" ht="12.75">
      <c r="A15" s="62">
        <v>3</v>
      </c>
      <c r="B15" s="4" t="s">
        <v>27</v>
      </c>
      <c r="C15" s="43" t="s">
        <v>59</v>
      </c>
      <c r="D15" s="111">
        <v>534869</v>
      </c>
      <c r="E15" s="112">
        <v>472557</v>
      </c>
      <c r="F15" s="112">
        <v>17784</v>
      </c>
      <c r="G15" s="112">
        <v>17784</v>
      </c>
      <c r="H15" s="112">
        <v>26744</v>
      </c>
      <c r="I15" s="113">
        <v>5701</v>
      </c>
      <c r="J15" s="44">
        <f t="shared" si="0"/>
        <v>0</v>
      </c>
    </row>
    <row r="16" spans="1:10" ht="14.25" customHeight="1">
      <c r="A16" s="62">
        <v>4</v>
      </c>
      <c r="B16" s="10" t="s">
        <v>52</v>
      </c>
      <c r="C16" s="43" t="s">
        <v>59</v>
      </c>
      <c r="D16" s="114">
        <v>616316</v>
      </c>
      <c r="E16" s="112">
        <v>544515</v>
      </c>
      <c r="F16" s="112">
        <v>20493</v>
      </c>
      <c r="G16" s="112">
        <v>20493</v>
      </c>
      <c r="H16" s="112">
        <v>30815</v>
      </c>
      <c r="I16" s="113">
        <v>6925</v>
      </c>
      <c r="J16" s="44">
        <f t="shared" si="0"/>
        <v>0</v>
      </c>
    </row>
    <row r="17" spans="1:10" ht="12.75">
      <c r="A17" s="62">
        <v>5</v>
      </c>
      <c r="B17" s="4" t="s">
        <v>46</v>
      </c>
      <c r="C17" s="43" t="s">
        <v>59</v>
      </c>
      <c r="D17" s="111">
        <v>546461</v>
      </c>
      <c r="E17" s="112">
        <v>482798</v>
      </c>
      <c r="F17" s="112">
        <v>18170</v>
      </c>
      <c r="G17" s="112">
        <v>18170</v>
      </c>
      <c r="H17" s="112">
        <v>27323</v>
      </c>
      <c r="I17" s="113">
        <v>16679</v>
      </c>
      <c r="J17" s="44">
        <f t="shared" si="0"/>
        <v>0</v>
      </c>
    </row>
    <row r="18" spans="1:10" ht="12.75">
      <c r="A18" s="62">
        <v>6</v>
      </c>
      <c r="B18" s="5" t="s">
        <v>47</v>
      </c>
      <c r="C18" s="43" t="s">
        <v>59</v>
      </c>
      <c r="D18" s="112">
        <v>2068274</v>
      </c>
      <c r="E18" s="112">
        <v>1827320</v>
      </c>
      <c r="F18" s="112">
        <v>68770</v>
      </c>
      <c r="G18" s="112">
        <v>68770</v>
      </c>
      <c r="H18" s="112">
        <v>103414</v>
      </c>
      <c r="I18" s="113">
        <v>31650</v>
      </c>
      <c r="J18" s="44">
        <f t="shared" si="0"/>
        <v>0</v>
      </c>
    </row>
    <row r="19" spans="1:10" ht="25.5">
      <c r="A19" s="62">
        <v>7</v>
      </c>
      <c r="B19" s="4" t="s">
        <v>54</v>
      </c>
      <c r="C19" s="43" t="s">
        <v>59</v>
      </c>
      <c r="D19" s="111">
        <v>574669</v>
      </c>
      <c r="E19" s="112">
        <v>507720</v>
      </c>
      <c r="F19" s="112">
        <v>19108</v>
      </c>
      <c r="G19" s="112">
        <v>19108</v>
      </c>
      <c r="H19" s="112">
        <v>28733</v>
      </c>
      <c r="I19" s="113">
        <v>8138</v>
      </c>
      <c r="J19" s="44">
        <f t="shared" si="0"/>
        <v>0</v>
      </c>
    </row>
    <row r="20" spans="1:10" ht="25.5">
      <c r="A20" s="62">
        <v>8</v>
      </c>
      <c r="B20" s="4" t="s">
        <v>53</v>
      </c>
      <c r="C20" s="43" t="s">
        <v>59</v>
      </c>
      <c r="D20" s="111">
        <v>645478</v>
      </c>
      <c r="E20" s="112">
        <v>570280</v>
      </c>
      <c r="F20" s="112">
        <v>21462</v>
      </c>
      <c r="G20" s="112">
        <v>21462</v>
      </c>
      <c r="H20" s="112">
        <v>32274</v>
      </c>
      <c r="I20" s="113">
        <v>4390</v>
      </c>
      <c r="J20" s="44">
        <f t="shared" si="0"/>
        <v>0</v>
      </c>
    </row>
    <row r="21" spans="1:10" ht="12.75">
      <c r="A21" s="62">
        <v>9</v>
      </c>
      <c r="B21" s="4" t="s">
        <v>29</v>
      </c>
      <c r="C21" s="43" t="s">
        <v>59</v>
      </c>
      <c r="D21" s="111">
        <v>475595</v>
      </c>
      <c r="E21" s="112">
        <v>420188</v>
      </c>
      <c r="F21" s="112">
        <v>15814</v>
      </c>
      <c r="G21" s="112">
        <v>15814</v>
      </c>
      <c r="H21" s="112">
        <v>23779</v>
      </c>
      <c r="I21" s="113">
        <v>2979</v>
      </c>
      <c r="J21" s="44">
        <f t="shared" si="0"/>
        <v>0</v>
      </c>
    </row>
    <row r="22" spans="1:10" ht="12.75">
      <c r="A22" s="62">
        <v>10</v>
      </c>
      <c r="B22" s="5" t="s">
        <v>11</v>
      </c>
      <c r="C22" s="43" t="s">
        <v>59</v>
      </c>
      <c r="D22" s="111">
        <v>443927</v>
      </c>
      <c r="E22" s="112">
        <v>392210</v>
      </c>
      <c r="F22" s="112">
        <v>14761</v>
      </c>
      <c r="G22" s="112">
        <v>14761</v>
      </c>
      <c r="H22" s="112">
        <v>22195</v>
      </c>
      <c r="I22" s="113">
        <v>0</v>
      </c>
      <c r="J22" s="44">
        <f t="shared" si="0"/>
        <v>0</v>
      </c>
    </row>
    <row r="23" spans="1:10" ht="12.75">
      <c r="A23" s="62">
        <v>11</v>
      </c>
      <c r="B23" s="4" t="s">
        <v>51</v>
      </c>
      <c r="C23" s="43" t="s">
        <v>59</v>
      </c>
      <c r="D23" s="111">
        <v>989481</v>
      </c>
      <c r="E23" s="112">
        <v>874207</v>
      </c>
      <c r="F23" s="112">
        <v>32900</v>
      </c>
      <c r="G23" s="112">
        <v>32900</v>
      </c>
      <c r="H23" s="112">
        <v>49474</v>
      </c>
      <c r="I23" s="113">
        <v>15519</v>
      </c>
      <c r="J23" s="44">
        <f t="shared" si="0"/>
        <v>0</v>
      </c>
    </row>
    <row r="24" spans="1:10" ht="12.75">
      <c r="A24" s="62">
        <v>12</v>
      </c>
      <c r="B24" s="4" t="s">
        <v>50</v>
      </c>
      <c r="C24" s="43" t="s">
        <v>59</v>
      </c>
      <c r="D24" s="111">
        <v>1020923</v>
      </c>
      <c r="E24" s="112">
        <v>901986</v>
      </c>
      <c r="F24" s="112">
        <v>33946</v>
      </c>
      <c r="G24" s="112">
        <v>33946</v>
      </c>
      <c r="H24" s="112">
        <v>51045</v>
      </c>
      <c r="I24" s="113">
        <v>17543</v>
      </c>
      <c r="J24" s="44">
        <f t="shared" si="0"/>
        <v>0</v>
      </c>
    </row>
    <row r="25" spans="1:10" ht="12.75">
      <c r="A25" s="62">
        <v>13</v>
      </c>
      <c r="B25" s="4" t="s">
        <v>40</v>
      </c>
      <c r="C25" s="43" t="s">
        <v>59</v>
      </c>
      <c r="D25" s="111">
        <v>753412</v>
      </c>
      <c r="E25" s="112">
        <v>665639</v>
      </c>
      <c r="F25" s="112">
        <v>25051</v>
      </c>
      <c r="G25" s="112">
        <v>25051</v>
      </c>
      <c r="H25" s="112">
        <v>37671</v>
      </c>
      <c r="I25" s="113">
        <v>12465</v>
      </c>
      <c r="J25" s="44">
        <f t="shared" si="0"/>
        <v>0</v>
      </c>
    </row>
    <row r="26" spans="1:10" ht="12.75">
      <c r="A26" s="62">
        <v>14</v>
      </c>
      <c r="B26" s="5" t="s">
        <v>13</v>
      </c>
      <c r="C26" s="43" t="s">
        <v>59</v>
      </c>
      <c r="D26" s="111">
        <v>251203</v>
      </c>
      <c r="E26" s="112">
        <v>221938</v>
      </c>
      <c r="F26" s="112">
        <v>8353</v>
      </c>
      <c r="G26" s="112">
        <v>8353</v>
      </c>
      <c r="H26" s="112">
        <v>12559</v>
      </c>
      <c r="I26" s="113">
        <v>8031</v>
      </c>
      <c r="J26" s="44">
        <f t="shared" si="0"/>
        <v>0</v>
      </c>
    </row>
    <row r="27" spans="1:10" ht="12.75">
      <c r="A27" s="62">
        <v>15</v>
      </c>
      <c r="B27" s="5" t="s">
        <v>10</v>
      </c>
      <c r="C27" s="43" t="s">
        <v>59</v>
      </c>
      <c r="D27" s="111">
        <v>896517</v>
      </c>
      <c r="E27" s="112">
        <v>792073</v>
      </c>
      <c r="F27" s="112">
        <v>29809</v>
      </c>
      <c r="G27" s="112">
        <v>29809</v>
      </c>
      <c r="H27" s="112">
        <v>44826</v>
      </c>
      <c r="I27" s="113">
        <v>17483</v>
      </c>
      <c r="J27" s="44">
        <f t="shared" si="0"/>
        <v>0</v>
      </c>
    </row>
    <row r="28" spans="1:10" ht="12.75">
      <c r="A28" s="62">
        <v>16</v>
      </c>
      <c r="B28" s="4" t="s">
        <v>45</v>
      </c>
      <c r="C28" s="43" t="s">
        <v>59</v>
      </c>
      <c r="D28" s="111">
        <v>1207483</v>
      </c>
      <c r="E28" s="112">
        <v>1066811</v>
      </c>
      <c r="F28" s="112">
        <v>40149</v>
      </c>
      <c r="G28" s="112">
        <v>40149</v>
      </c>
      <c r="H28" s="112">
        <v>60374</v>
      </c>
      <c r="I28" s="113">
        <v>17967</v>
      </c>
      <c r="J28" s="44">
        <f t="shared" si="0"/>
        <v>0</v>
      </c>
    </row>
    <row r="29" spans="1:10" ht="12.75">
      <c r="A29" s="62">
        <v>17</v>
      </c>
      <c r="B29" s="4" t="s">
        <v>41</v>
      </c>
      <c r="C29" s="43" t="s">
        <v>59</v>
      </c>
      <c r="D29" s="111">
        <v>1267425</v>
      </c>
      <c r="E29" s="112">
        <v>1119769</v>
      </c>
      <c r="F29" s="112">
        <v>42142</v>
      </c>
      <c r="G29" s="112">
        <v>42142</v>
      </c>
      <c r="H29" s="112">
        <v>63372</v>
      </c>
      <c r="I29" s="113">
        <v>13228</v>
      </c>
      <c r="J29" s="44">
        <f t="shared" si="0"/>
        <v>0</v>
      </c>
    </row>
    <row r="30" spans="1:10" ht="12.75">
      <c r="A30" s="62">
        <v>18</v>
      </c>
      <c r="B30" s="4" t="s">
        <v>43</v>
      </c>
      <c r="C30" s="43" t="s">
        <v>59</v>
      </c>
      <c r="D30" s="111">
        <v>476745</v>
      </c>
      <c r="E30" s="112">
        <v>421204</v>
      </c>
      <c r="F30" s="112">
        <v>15851</v>
      </c>
      <c r="G30" s="112">
        <v>15851</v>
      </c>
      <c r="H30" s="112">
        <v>23839</v>
      </c>
      <c r="I30" s="113">
        <v>10104</v>
      </c>
      <c r="J30" s="44">
        <f t="shared" si="0"/>
        <v>0</v>
      </c>
    </row>
    <row r="31" spans="1:10" ht="12.75">
      <c r="A31" s="62">
        <v>19</v>
      </c>
      <c r="B31" s="4" t="s">
        <v>37</v>
      </c>
      <c r="C31" s="43" t="s">
        <v>59</v>
      </c>
      <c r="D31" s="111">
        <v>514276</v>
      </c>
      <c r="E31" s="112">
        <v>454363</v>
      </c>
      <c r="F31" s="112">
        <v>17100</v>
      </c>
      <c r="G31" s="112">
        <v>17100</v>
      </c>
      <c r="H31" s="112">
        <v>25713</v>
      </c>
      <c r="I31" s="113">
        <v>4842</v>
      </c>
      <c r="J31" s="44">
        <f t="shared" si="0"/>
        <v>0</v>
      </c>
    </row>
    <row r="32" spans="1:10" ht="12.75">
      <c r="A32" s="62">
        <v>20</v>
      </c>
      <c r="B32" s="32" t="s">
        <v>15</v>
      </c>
      <c r="C32" s="43" t="s">
        <v>59</v>
      </c>
      <c r="D32" s="111">
        <v>842908</v>
      </c>
      <c r="E32" s="112">
        <v>744710</v>
      </c>
      <c r="F32" s="112">
        <v>28027</v>
      </c>
      <c r="G32" s="112">
        <v>28027</v>
      </c>
      <c r="H32" s="112">
        <v>42144</v>
      </c>
      <c r="I32" s="113">
        <v>25481</v>
      </c>
      <c r="J32" s="44">
        <f t="shared" si="0"/>
        <v>0</v>
      </c>
    </row>
    <row r="33" spans="1:10" ht="12.75">
      <c r="A33" s="62">
        <v>21</v>
      </c>
      <c r="B33" s="5" t="s">
        <v>8</v>
      </c>
      <c r="C33" s="43" t="s">
        <v>59</v>
      </c>
      <c r="D33" s="111">
        <v>804484</v>
      </c>
      <c r="E33" s="112">
        <v>710762</v>
      </c>
      <c r="F33" s="112">
        <v>26749</v>
      </c>
      <c r="G33" s="112">
        <v>26749</v>
      </c>
      <c r="H33" s="112">
        <v>40224</v>
      </c>
      <c r="I33" s="113">
        <v>9410</v>
      </c>
      <c r="J33" s="44">
        <f t="shared" si="0"/>
        <v>0</v>
      </c>
    </row>
    <row r="34" spans="1:10" ht="12.75">
      <c r="A34" s="62">
        <v>22</v>
      </c>
      <c r="B34" s="4" t="s">
        <v>42</v>
      </c>
      <c r="C34" s="43" t="s">
        <v>59</v>
      </c>
      <c r="D34" s="111">
        <v>1038511</v>
      </c>
      <c r="E34" s="112">
        <v>917524</v>
      </c>
      <c r="F34" s="112">
        <v>34530</v>
      </c>
      <c r="G34" s="112">
        <v>34530</v>
      </c>
      <c r="H34" s="112">
        <v>51927</v>
      </c>
      <c r="I34" s="113">
        <v>5519</v>
      </c>
      <c r="J34" s="44">
        <f t="shared" si="0"/>
        <v>0</v>
      </c>
    </row>
    <row r="35" spans="1:10" ht="12.75">
      <c r="A35" s="62">
        <v>23</v>
      </c>
      <c r="B35" s="5" t="s">
        <v>17</v>
      </c>
      <c r="C35" s="43" t="s">
        <v>59</v>
      </c>
      <c r="D35" s="111">
        <v>1353372</v>
      </c>
      <c r="E35" s="112">
        <v>1195704</v>
      </c>
      <c r="F35" s="112">
        <v>44999</v>
      </c>
      <c r="G35" s="112">
        <v>44999</v>
      </c>
      <c r="H35" s="112">
        <v>67670</v>
      </c>
      <c r="I35" s="113">
        <v>19573</v>
      </c>
      <c r="J35" s="44">
        <f t="shared" si="0"/>
        <v>0</v>
      </c>
    </row>
    <row r="36" spans="1:10" ht="12.75">
      <c r="A36" s="62">
        <v>24</v>
      </c>
      <c r="B36" s="5" t="s">
        <v>34</v>
      </c>
      <c r="C36" s="43" t="s">
        <v>59</v>
      </c>
      <c r="D36" s="111">
        <v>1402680</v>
      </c>
      <c r="E36" s="112">
        <v>1239267</v>
      </c>
      <c r="F36" s="112">
        <v>46639</v>
      </c>
      <c r="G36" s="112">
        <v>46639</v>
      </c>
      <c r="H36" s="112">
        <v>70135</v>
      </c>
      <c r="I36" s="113">
        <v>16301</v>
      </c>
      <c r="J36" s="44">
        <f t="shared" si="0"/>
        <v>0</v>
      </c>
    </row>
    <row r="37" spans="1:10" ht="12.75">
      <c r="A37" s="62">
        <v>25</v>
      </c>
      <c r="B37" s="5" t="s">
        <v>49</v>
      </c>
      <c r="C37" s="43" t="s">
        <v>59</v>
      </c>
      <c r="D37" s="112">
        <v>1179803</v>
      </c>
      <c r="E37" s="112">
        <v>1042356</v>
      </c>
      <c r="F37" s="112">
        <v>39228</v>
      </c>
      <c r="G37" s="112">
        <v>39228</v>
      </c>
      <c r="H37" s="112">
        <v>58991</v>
      </c>
      <c r="I37" s="113">
        <v>25817</v>
      </c>
      <c r="J37" s="44">
        <f t="shared" si="0"/>
        <v>0</v>
      </c>
    </row>
    <row r="38" spans="1:10" ht="12.75">
      <c r="A38" s="62">
        <v>26</v>
      </c>
      <c r="B38" s="5" t="s">
        <v>32</v>
      </c>
      <c r="C38" s="43" t="s">
        <v>59</v>
      </c>
      <c r="D38" s="111">
        <v>1132222</v>
      </c>
      <c r="E38" s="112">
        <v>1000318</v>
      </c>
      <c r="F38" s="112">
        <v>37646</v>
      </c>
      <c r="G38" s="112">
        <v>37646</v>
      </c>
      <c r="H38" s="112">
        <v>56612</v>
      </c>
      <c r="I38" s="113">
        <v>13262</v>
      </c>
      <c r="J38" s="44">
        <f t="shared" si="0"/>
        <v>0</v>
      </c>
    </row>
    <row r="39" spans="1:10" ht="12.75">
      <c r="A39" s="62">
        <v>27</v>
      </c>
      <c r="B39" s="5" t="s">
        <v>44</v>
      </c>
      <c r="C39" s="43" t="s">
        <v>59</v>
      </c>
      <c r="D39" s="111">
        <v>1393068</v>
      </c>
      <c r="E39" s="112">
        <v>1230775</v>
      </c>
      <c r="F39" s="112">
        <v>46320</v>
      </c>
      <c r="G39" s="112">
        <v>46320</v>
      </c>
      <c r="H39" s="112">
        <v>69653</v>
      </c>
      <c r="I39" s="113">
        <v>20697</v>
      </c>
      <c r="J39" s="44">
        <f t="shared" si="0"/>
        <v>0</v>
      </c>
    </row>
    <row r="40" spans="1:10" ht="12.75">
      <c r="A40" s="62">
        <v>28</v>
      </c>
      <c r="B40" s="5" t="s">
        <v>19</v>
      </c>
      <c r="C40" s="43" t="s">
        <v>59</v>
      </c>
      <c r="D40" s="111">
        <v>1061357</v>
      </c>
      <c r="E40" s="112">
        <v>937709</v>
      </c>
      <c r="F40" s="112">
        <v>35290</v>
      </c>
      <c r="G40" s="112">
        <v>35290</v>
      </c>
      <c r="H40" s="112">
        <v>53068</v>
      </c>
      <c r="I40" s="113">
        <v>16067</v>
      </c>
      <c r="J40" s="44">
        <f t="shared" si="0"/>
        <v>0</v>
      </c>
    </row>
    <row r="41" spans="1:10" ht="12.75">
      <c r="A41" s="62">
        <v>29</v>
      </c>
      <c r="B41" s="5" t="s">
        <v>22</v>
      </c>
      <c r="C41" s="43" t="s">
        <v>59</v>
      </c>
      <c r="D41" s="111">
        <v>1429667</v>
      </c>
      <c r="E41" s="112">
        <v>1263111</v>
      </c>
      <c r="F41" s="112">
        <v>47536</v>
      </c>
      <c r="G41" s="112">
        <v>47536</v>
      </c>
      <c r="H41" s="112">
        <v>71484</v>
      </c>
      <c r="I41" s="113">
        <v>62709</v>
      </c>
      <c r="J41" s="44">
        <f t="shared" si="0"/>
        <v>0</v>
      </c>
    </row>
    <row r="42" spans="1:10" ht="12.75">
      <c r="A42" s="62">
        <v>30</v>
      </c>
      <c r="B42" s="5" t="s">
        <v>23</v>
      </c>
      <c r="C42" s="43" t="s">
        <v>59</v>
      </c>
      <c r="D42" s="111">
        <v>558807</v>
      </c>
      <c r="E42" s="112">
        <v>493706</v>
      </c>
      <c r="F42" s="112">
        <v>18580</v>
      </c>
      <c r="G42" s="112">
        <v>18580</v>
      </c>
      <c r="H42" s="112">
        <v>27941</v>
      </c>
      <c r="I42" s="113">
        <v>11726</v>
      </c>
      <c r="J42" s="44">
        <f t="shared" si="0"/>
        <v>0</v>
      </c>
    </row>
    <row r="43" spans="1:10" ht="12.75">
      <c r="A43" s="62">
        <v>31</v>
      </c>
      <c r="B43" s="5" t="s">
        <v>33</v>
      </c>
      <c r="C43" s="43" t="s">
        <v>59</v>
      </c>
      <c r="D43" s="115">
        <v>246635</v>
      </c>
      <c r="E43" s="112">
        <v>217902</v>
      </c>
      <c r="F43" s="112">
        <v>8200</v>
      </c>
      <c r="G43" s="112">
        <v>8200</v>
      </c>
      <c r="H43" s="112">
        <v>12333</v>
      </c>
      <c r="I43" s="113">
        <v>0</v>
      </c>
      <c r="J43" s="44">
        <f t="shared" si="0"/>
        <v>0</v>
      </c>
    </row>
    <row r="44" spans="1:10" ht="12.75">
      <c r="A44" s="62">
        <v>32</v>
      </c>
      <c r="B44" s="5" t="s">
        <v>9</v>
      </c>
      <c r="C44" s="43" t="s">
        <v>59</v>
      </c>
      <c r="D44" s="111">
        <v>373715</v>
      </c>
      <c r="E44" s="112">
        <v>330177</v>
      </c>
      <c r="F44" s="112">
        <v>12426</v>
      </c>
      <c r="G44" s="112">
        <v>12426</v>
      </c>
      <c r="H44" s="112">
        <v>18686</v>
      </c>
      <c r="I44" s="113">
        <v>9235</v>
      </c>
      <c r="J44" s="44">
        <f t="shared" si="0"/>
        <v>0</v>
      </c>
    </row>
    <row r="45" spans="1:10" ht="12.75">
      <c r="A45" s="62">
        <v>33</v>
      </c>
      <c r="B45" s="5" t="s">
        <v>82</v>
      </c>
      <c r="C45" s="43" t="s">
        <v>59</v>
      </c>
      <c r="D45" s="116">
        <v>52697</v>
      </c>
      <c r="E45" s="117">
        <v>0</v>
      </c>
      <c r="F45" s="117">
        <v>0</v>
      </c>
      <c r="G45" s="117">
        <v>52697</v>
      </c>
      <c r="H45" s="117">
        <v>0</v>
      </c>
      <c r="I45" s="113">
        <v>0</v>
      </c>
      <c r="J45" s="44"/>
    </row>
    <row r="46" spans="1:10" ht="12.75">
      <c r="A46" s="62">
        <v>34</v>
      </c>
      <c r="B46" s="5" t="s">
        <v>83</v>
      </c>
      <c r="C46" s="43" t="s">
        <v>59</v>
      </c>
      <c r="D46" s="116">
        <v>380944</v>
      </c>
      <c r="E46" s="117">
        <v>0</v>
      </c>
      <c r="F46" s="117">
        <v>0</v>
      </c>
      <c r="G46" s="117">
        <v>380944</v>
      </c>
      <c r="H46" s="117">
        <v>0</v>
      </c>
      <c r="I46" s="113">
        <v>0</v>
      </c>
      <c r="J46" s="44"/>
    </row>
    <row r="47" spans="1:10" ht="12.75">
      <c r="A47" s="62">
        <v>35</v>
      </c>
      <c r="B47" s="5" t="s">
        <v>84</v>
      </c>
      <c r="C47" s="43" t="s">
        <v>59</v>
      </c>
      <c r="D47" s="116">
        <v>183190</v>
      </c>
      <c r="E47" s="117">
        <v>0</v>
      </c>
      <c r="F47" s="117">
        <v>0</v>
      </c>
      <c r="G47" s="116">
        <v>183190</v>
      </c>
      <c r="H47" s="117">
        <v>0</v>
      </c>
      <c r="I47" s="113">
        <v>0</v>
      </c>
      <c r="J47" s="44"/>
    </row>
    <row r="48" spans="1:10" ht="12.75">
      <c r="A48" s="62">
        <v>36</v>
      </c>
      <c r="B48" s="5" t="s">
        <v>85</v>
      </c>
      <c r="C48" s="43" t="s">
        <v>59</v>
      </c>
      <c r="D48" s="116">
        <v>61220</v>
      </c>
      <c r="E48" s="117">
        <v>0</v>
      </c>
      <c r="F48" s="117">
        <v>0</v>
      </c>
      <c r="G48" s="116">
        <v>61220</v>
      </c>
      <c r="H48" s="117">
        <v>0</v>
      </c>
      <c r="I48" s="113">
        <v>0</v>
      </c>
      <c r="J48" s="44"/>
    </row>
    <row r="49" spans="1:10" ht="12.75">
      <c r="A49" s="62">
        <v>37</v>
      </c>
      <c r="B49" s="5" t="s">
        <v>86</v>
      </c>
      <c r="C49" s="43" t="s">
        <v>59</v>
      </c>
      <c r="D49" s="116">
        <v>201310</v>
      </c>
      <c r="E49" s="117">
        <v>0</v>
      </c>
      <c r="F49" s="117">
        <v>0</v>
      </c>
      <c r="G49" s="117">
        <v>191245</v>
      </c>
      <c r="H49" s="117">
        <v>10065</v>
      </c>
      <c r="I49" s="113">
        <v>4329</v>
      </c>
      <c r="J49" s="44"/>
    </row>
    <row r="50" spans="1:10" ht="12.75">
      <c r="A50" s="62">
        <v>38</v>
      </c>
      <c r="B50" s="5" t="s">
        <v>87</v>
      </c>
      <c r="C50" s="43" t="s">
        <v>59</v>
      </c>
      <c r="D50" s="116">
        <v>455722</v>
      </c>
      <c r="E50" s="117">
        <v>0</v>
      </c>
      <c r="F50" s="117">
        <v>0</v>
      </c>
      <c r="G50" s="117">
        <v>319006</v>
      </c>
      <c r="H50" s="117">
        <v>136716</v>
      </c>
      <c r="I50" s="113">
        <v>35450</v>
      </c>
      <c r="J50" s="44"/>
    </row>
    <row r="51" spans="1:10" ht="12.75">
      <c r="A51" s="62">
        <v>39</v>
      </c>
      <c r="B51" s="5" t="s">
        <v>88</v>
      </c>
      <c r="C51" s="43" t="s">
        <v>59</v>
      </c>
      <c r="D51" s="116">
        <v>2188420</v>
      </c>
      <c r="E51" s="117">
        <v>0</v>
      </c>
      <c r="F51" s="117">
        <v>0</v>
      </c>
      <c r="G51" s="117">
        <v>1706968</v>
      </c>
      <c r="H51" s="117">
        <v>481452</v>
      </c>
      <c r="I51" s="113">
        <v>51474</v>
      </c>
      <c r="J51" s="44"/>
    </row>
    <row r="52" spans="1:10" ht="12.75">
      <c r="A52" s="62">
        <v>40</v>
      </c>
      <c r="B52" s="5" t="s">
        <v>89</v>
      </c>
      <c r="C52" s="43" t="s">
        <v>59</v>
      </c>
      <c r="D52" s="116">
        <v>724350</v>
      </c>
      <c r="E52" s="117">
        <v>0</v>
      </c>
      <c r="F52" s="117">
        <v>0</v>
      </c>
      <c r="G52" s="117">
        <v>564993</v>
      </c>
      <c r="H52" s="117">
        <v>159357</v>
      </c>
      <c r="I52" s="113">
        <v>53387</v>
      </c>
      <c r="J52" s="44"/>
    </row>
    <row r="53" spans="1:10" ht="12.75">
      <c r="A53" s="62">
        <v>41</v>
      </c>
      <c r="B53" s="5" t="s">
        <v>193</v>
      </c>
      <c r="C53" s="43" t="s">
        <v>59</v>
      </c>
      <c r="D53" s="116">
        <v>290870</v>
      </c>
      <c r="E53" s="117">
        <v>0</v>
      </c>
      <c r="F53" s="117">
        <v>0</v>
      </c>
      <c r="G53" s="117">
        <v>290870</v>
      </c>
      <c r="H53" s="117">
        <v>0</v>
      </c>
      <c r="I53" s="113">
        <v>0</v>
      </c>
      <c r="J53" s="44"/>
    </row>
    <row r="54" spans="1:10" ht="12.75">
      <c r="A54" s="62">
        <v>42</v>
      </c>
      <c r="B54" s="5" t="s">
        <v>90</v>
      </c>
      <c r="C54" s="43" t="s">
        <v>59</v>
      </c>
      <c r="D54" s="116">
        <v>441350</v>
      </c>
      <c r="E54" s="117">
        <v>0</v>
      </c>
      <c r="F54" s="117">
        <v>0</v>
      </c>
      <c r="G54" s="117">
        <v>344253</v>
      </c>
      <c r="H54" s="117">
        <v>97097</v>
      </c>
      <c r="I54" s="113">
        <v>21321</v>
      </c>
      <c r="J54" s="44"/>
    </row>
    <row r="55" spans="1:10" ht="12.75">
      <c r="A55" s="62">
        <v>43</v>
      </c>
      <c r="B55" s="5" t="s">
        <v>194</v>
      </c>
      <c r="C55" s="43" t="s">
        <v>59</v>
      </c>
      <c r="D55" s="116">
        <v>938220</v>
      </c>
      <c r="E55" s="117">
        <v>0</v>
      </c>
      <c r="F55" s="117">
        <v>0</v>
      </c>
      <c r="G55" s="117">
        <v>731812</v>
      </c>
      <c r="H55" s="117">
        <v>206408</v>
      </c>
      <c r="I55" s="113">
        <v>29228</v>
      </c>
      <c r="J55" s="44"/>
    </row>
    <row r="56" spans="1:10" ht="12.75">
      <c r="A56" s="62">
        <v>44</v>
      </c>
      <c r="B56" s="5" t="s">
        <v>91</v>
      </c>
      <c r="C56" s="43" t="s">
        <v>59</v>
      </c>
      <c r="D56" s="116">
        <v>362160</v>
      </c>
      <c r="E56" s="117">
        <v>0</v>
      </c>
      <c r="F56" s="117">
        <v>0</v>
      </c>
      <c r="G56" s="117">
        <v>344052</v>
      </c>
      <c r="H56" s="117">
        <v>18108</v>
      </c>
      <c r="I56" s="113">
        <v>6907</v>
      </c>
      <c r="J56" s="44"/>
    </row>
    <row r="57" spans="1:10" ht="12.75">
      <c r="A57" s="62">
        <v>45</v>
      </c>
      <c r="B57" s="5" t="s">
        <v>92</v>
      </c>
      <c r="C57" s="43" t="s">
        <v>59</v>
      </c>
      <c r="D57" s="116">
        <v>222000</v>
      </c>
      <c r="E57" s="117">
        <v>0</v>
      </c>
      <c r="F57" s="117">
        <v>0</v>
      </c>
      <c r="G57" s="117">
        <v>155400</v>
      </c>
      <c r="H57" s="117">
        <v>66600</v>
      </c>
      <c r="I57" s="113">
        <v>51488</v>
      </c>
      <c r="J57" s="44"/>
    </row>
    <row r="58" spans="1:10" ht="12.75">
      <c r="A58" s="62">
        <v>46</v>
      </c>
      <c r="B58" s="5" t="s">
        <v>93</v>
      </c>
      <c r="C58" s="43" t="s">
        <v>59</v>
      </c>
      <c r="D58" s="116">
        <v>233000</v>
      </c>
      <c r="E58" s="117">
        <v>0</v>
      </c>
      <c r="F58" s="117">
        <v>0</v>
      </c>
      <c r="G58" s="117">
        <v>209700</v>
      </c>
      <c r="H58" s="117">
        <v>23300</v>
      </c>
      <c r="I58" s="113">
        <v>0</v>
      </c>
      <c r="J58" s="44"/>
    </row>
    <row r="59" spans="1:10" ht="25.5">
      <c r="A59" s="62">
        <v>47</v>
      </c>
      <c r="B59" s="4" t="s">
        <v>94</v>
      </c>
      <c r="C59" s="43" t="s">
        <v>59</v>
      </c>
      <c r="D59" s="116">
        <v>98690</v>
      </c>
      <c r="E59" s="117">
        <v>87193</v>
      </c>
      <c r="F59" s="117">
        <v>3281</v>
      </c>
      <c r="G59" s="117">
        <v>3281</v>
      </c>
      <c r="H59" s="117">
        <v>4935</v>
      </c>
      <c r="I59" s="113">
        <v>1966</v>
      </c>
      <c r="J59" s="44">
        <f>E59+F59+G59+H59-D59</f>
        <v>0</v>
      </c>
    </row>
    <row r="60" spans="1:10" ht="24.75" customHeight="1">
      <c r="A60" s="62">
        <v>48</v>
      </c>
      <c r="B60" s="5" t="s">
        <v>95</v>
      </c>
      <c r="C60" s="43" t="s">
        <v>59</v>
      </c>
      <c r="D60" s="116">
        <v>55530</v>
      </c>
      <c r="E60" s="117">
        <v>49061</v>
      </c>
      <c r="F60" s="117">
        <v>1846</v>
      </c>
      <c r="G60" s="117">
        <v>1846</v>
      </c>
      <c r="H60" s="117">
        <v>2777</v>
      </c>
      <c r="I60" s="113">
        <v>951</v>
      </c>
      <c r="J60" s="44">
        <f aca="true" t="shared" si="1" ref="J60:J95">E60+F60+G60+H60-D60</f>
        <v>0</v>
      </c>
    </row>
    <row r="61" spans="1:10" ht="12.75">
      <c r="A61" s="62">
        <v>49</v>
      </c>
      <c r="B61" s="5" t="s">
        <v>96</v>
      </c>
      <c r="C61" s="43" t="s">
        <v>59</v>
      </c>
      <c r="D61" s="116">
        <v>19460</v>
      </c>
      <c r="E61" s="117">
        <v>17193</v>
      </c>
      <c r="F61" s="117">
        <v>647</v>
      </c>
      <c r="G61" s="117">
        <v>647</v>
      </c>
      <c r="H61" s="117">
        <v>973</v>
      </c>
      <c r="I61" s="113">
        <v>470</v>
      </c>
      <c r="J61" s="44">
        <f t="shared" si="1"/>
        <v>0</v>
      </c>
    </row>
    <row r="62" spans="1:10" ht="23.25" customHeight="1">
      <c r="A62" s="62">
        <v>50</v>
      </c>
      <c r="B62" s="5" t="s">
        <v>97</v>
      </c>
      <c r="C62" s="43" t="s">
        <v>59</v>
      </c>
      <c r="D62" s="116">
        <v>26191</v>
      </c>
      <c r="E62" s="117">
        <v>23139</v>
      </c>
      <c r="F62" s="117">
        <v>871</v>
      </c>
      <c r="G62" s="117">
        <v>871</v>
      </c>
      <c r="H62" s="117">
        <v>1310</v>
      </c>
      <c r="I62" s="113">
        <v>346</v>
      </c>
      <c r="J62" s="44">
        <f t="shared" si="1"/>
        <v>0</v>
      </c>
    </row>
    <row r="63" spans="1:10" ht="12.75">
      <c r="A63" s="62">
        <v>51</v>
      </c>
      <c r="B63" s="5" t="s">
        <v>98</v>
      </c>
      <c r="C63" s="43" t="s">
        <v>59</v>
      </c>
      <c r="D63" s="116">
        <v>43400</v>
      </c>
      <c r="E63" s="117">
        <v>38344</v>
      </c>
      <c r="F63" s="117">
        <v>1443</v>
      </c>
      <c r="G63" s="117">
        <v>1443</v>
      </c>
      <c r="H63" s="117">
        <v>2170</v>
      </c>
      <c r="I63" s="113">
        <v>1211</v>
      </c>
      <c r="J63" s="44">
        <f t="shared" si="1"/>
        <v>0</v>
      </c>
    </row>
    <row r="64" spans="1:10" ht="12.75">
      <c r="A64" s="62">
        <v>52</v>
      </c>
      <c r="B64" s="5" t="s">
        <v>99</v>
      </c>
      <c r="C64" s="43" t="s">
        <v>59</v>
      </c>
      <c r="D64" s="116">
        <v>114700</v>
      </c>
      <c r="E64" s="117">
        <v>101337</v>
      </c>
      <c r="F64" s="117">
        <v>3814</v>
      </c>
      <c r="G64" s="117">
        <v>3814</v>
      </c>
      <c r="H64" s="117">
        <v>5735</v>
      </c>
      <c r="I64" s="113">
        <v>1509</v>
      </c>
      <c r="J64" s="44">
        <f t="shared" si="1"/>
        <v>0</v>
      </c>
    </row>
    <row r="65" spans="1:10" ht="12.75">
      <c r="A65" s="62">
        <v>53</v>
      </c>
      <c r="B65" s="5" t="s">
        <v>100</v>
      </c>
      <c r="C65" s="43" t="s">
        <v>59</v>
      </c>
      <c r="D65" s="116">
        <v>47280</v>
      </c>
      <c r="E65" s="117">
        <v>41772</v>
      </c>
      <c r="F65" s="117">
        <v>1572</v>
      </c>
      <c r="G65" s="117">
        <v>1572</v>
      </c>
      <c r="H65" s="117">
        <v>2364</v>
      </c>
      <c r="I65" s="113">
        <v>774</v>
      </c>
      <c r="J65" s="44">
        <f t="shared" si="1"/>
        <v>0</v>
      </c>
    </row>
    <row r="66" spans="1:10" ht="12.75">
      <c r="A66" s="62">
        <v>54</v>
      </c>
      <c r="B66" s="5" t="s">
        <v>101</v>
      </c>
      <c r="C66" s="43" t="s">
        <v>59</v>
      </c>
      <c r="D66" s="116">
        <v>7067</v>
      </c>
      <c r="E66" s="117">
        <v>6244</v>
      </c>
      <c r="F66" s="117">
        <v>235</v>
      </c>
      <c r="G66" s="117">
        <v>235</v>
      </c>
      <c r="H66" s="117">
        <v>353</v>
      </c>
      <c r="I66" s="113">
        <v>98</v>
      </c>
      <c r="J66" s="44">
        <f t="shared" si="1"/>
        <v>0</v>
      </c>
    </row>
    <row r="67" spans="1:10" ht="12.75">
      <c r="A67" s="62">
        <v>55</v>
      </c>
      <c r="B67" s="5" t="s">
        <v>102</v>
      </c>
      <c r="C67" s="43" t="s">
        <v>59</v>
      </c>
      <c r="D67" s="116">
        <v>3280</v>
      </c>
      <c r="E67" s="117">
        <v>2898</v>
      </c>
      <c r="F67" s="117">
        <v>109</v>
      </c>
      <c r="G67" s="117">
        <v>109</v>
      </c>
      <c r="H67" s="117">
        <v>164</v>
      </c>
      <c r="I67" s="113">
        <v>22</v>
      </c>
      <c r="J67" s="44">
        <f t="shared" si="1"/>
        <v>0</v>
      </c>
    </row>
    <row r="68" spans="1:10" ht="12.75">
      <c r="A68" s="62">
        <v>56</v>
      </c>
      <c r="B68" s="5" t="s">
        <v>103</v>
      </c>
      <c r="C68" s="43" t="s">
        <v>59</v>
      </c>
      <c r="D68" s="116">
        <v>101641</v>
      </c>
      <c r="E68" s="117">
        <v>89799</v>
      </c>
      <c r="F68" s="117">
        <v>3380</v>
      </c>
      <c r="G68" s="117">
        <v>3380</v>
      </c>
      <c r="H68" s="117">
        <v>5082</v>
      </c>
      <c r="I68" s="113">
        <v>1277</v>
      </c>
      <c r="J68" s="44">
        <f t="shared" si="1"/>
        <v>0</v>
      </c>
    </row>
    <row r="69" spans="1:10" ht="12.75">
      <c r="A69" s="62">
        <v>57</v>
      </c>
      <c r="B69" s="5" t="s">
        <v>104</v>
      </c>
      <c r="C69" s="43" t="s">
        <v>59</v>
      </c>
      <c r="D69" s="116">
        <v>490200</v>
      </c>
      <c r="E69" s="117">
        <v>433092</v>
      </c>
      <c r="F69" s="117">
        <v>16299</v>
      </c>
      <c r="G69" s="117">
        <v>16299</v>
      </c>
      <c r="H69" s="117">
        <v>24510</v>
      </c>
      <c r="I69" s="113">
        <v>18322</v>
      </c>
      <c r="J69" s="44">
        <f t="shared" si="1"/>
        <v>0</v>
      </c>
    </row>
    <row r="70" spans="1:10" ht="12.75">
      <c r="A70" s="62">
        <v>58</v>
      </c>
      <c r="B70" s="5" t="s">
        <v>105</v>
      </c>
      <c r="C70" s="43" t="s">
        <v>59</v>
      </c>
      <c r="D70" s="116">
        <v>18659</v>
      </c>
      <c r="E70" s="117">
        <v>16486</v>
      </c>
      <c r="F70" s="117">
        <v>620</v>
      </c>
      <c r="G70" s="117">
        <v>620</v>
      </c>
      <c r="H70" s="117">
        <v>933</v>
      </c>
      <c r="I70" s="113">
        <v>303</v>
      </c>
      <c r="J70" s="44">
        <f t="shared" si="1"/>
        <v>0</v>
      </c>
    </row>
    <row r="71" spans="1:10" ht="12.75">
      <c r="A71" s="62">
        <v>59</v>
      </c>
      <c r="B71" s="5" t="s">
        <v>106</v>
      </c>
      <c r="C71" s="43" t="s">
        <v>59</v>
      </c>
      <c r="D71" s="116">
        <v>29599</v>
      </c>
      <c r="E71" s="117">
        <v>26151</v>
      </c>
      <c r="F71" s="117">
        <v>984</v>
      </c>
      <c r="G71" s="117">
        <v>984</v>
      </c>
      <c r="H71" s="117">
        <v>1480</v>
      </c>
      <c r="I71" s="113">
        <v>517</v>
      </c>
      <c r="J71" s="44">
        <f t="shared" si="1"/>
        <v>0</v>
      </c>
    </row>
    <row r="72" spans="1:10" ht="12.75">
      <c r="A72" s="62">
        <v>60</v>
      </c>
      <c r="B72" s="5" t="s">
        <v>107</v>
      </c>
      <c r="C72" s="43" t="s">
        <v>59</v>
      </c>
      <c r="D72" s="116">
        <v>52360</v>
      </c>
      <c r="E72" s="117">
        <v>46260</v>
      </c>
      <c r="F72" s="117">
        <v>1741</v>
      </c>
      <c r="G72" s="117">
        <v>1741</v>
      </c>
      <c r="H72" s="117">
        <v>2618</v>
      </c>
      <c r="I72" s="113">
        <v>1598</v>
      </c>
      <c r="J72" s="44">
        <f t="shared" si="1"/>
        <v>0</v>
      </c>
    </row>
    <row r="73" spans="1:10" ht="12.75">
      <c r="A73" s="62">
        <v>61</v>
      </c>
      <c r="B73" s="5" t="s">
        <v>108</v>
      </c>
      <c r="C73" s="43" t="s">
        <v>59</v>
      </c>
      <c r="D73" s="116">
        <v>134070</v>
      </c>
      <c r="E73" s="117">
        <v>118451</v>
      </c>
      <c r="F73" s="117">
        <v>4458</v>
      </c>
      <c r="G73" s="117">
        <v>4458</v>
      </c>
      <c r="H73" s="117">
        <v>6703</v>
      </c>
      <c r="I73" s="113">
        <v>1519</v>
      </c>
      <c r="J73" s="44">
        <f t="shared" si="1"/>
        <v>0</v>
      </c>
    </row>
    <row r="74" spans="1:10" ht="12.75">
      <c r="A74" s="62">
        <v>62</v>
      </c>
      <c r="B74" s="5" t="s">
        <v>109</v>
      </c>
      <c r="C74" s="43" t="s">
        <v>59</v>
      </c>
      <c r="D74" s="116">
        <v>20450</v>
      </c>
      <c r="E74" s="117">
        <v>18068</v>
      </c>
      <c r="F74" s="117">
        <v>680</v>
      </c>
      <c r="G74" s="117">
        <v>680</v>
      </c>
      <c r="H74" s="117">
        <v>1022</v>
      </c>
      <c r="I74" s="113">
        <v>283</v>
      </c>
      <c r="J74" s="44">
        <f t="shared" si="1"/>
        <v>0</v>
      </c>
    </row>
    <row r="75" spans="1:10" ht="12.75">
      <c r="A75" s="62" t="s">
        <v>241</v>
      </c>
      <c r="B75" s="5" t="s">
        <v>242</v>
      </c>
      <c r="C75" s="43" t="s">
        <v>59</v>
      </c>
      <c r="D75" s="118">
        <v>676700</v>
      </c>
      <c r="E75" s="117">
        <v>0</v>
      </c>
      <c r="F75" s="117">
        <v>0</v>
      </c>
      <c r="G75" s="117">
        <v>676700</v>
      </c>
      <c r="H75" s="117">
        <v>0</v>
      </c>
      <c r="I75" s="113">
        <v>0</v>
      </c>
      <c r="J75" s="44">
        <f t="shared" si="1"/>
        <v>0</v>
      </c>
    </row>
    <row r="76" spans="1:10" ht="12.75">
      <c r="A76" s="62">
        <v>63</v>
      </c>
      <c r="B76" s="158" t="s">
        <v>273</v>
      </c>
      <c r="C76" s="43" t="s">
        <v>59</v>
      </c>
      <c r="D76" s="142">
        <v>347200</v>
      </c>
      <c r="E76" s="142">
        <v>306752</v>
      </c>
      <c r="F76" s="142">
        <v>11544</v>
      </c>
      <c r="G76" s="142">
        <v>11544</v>
      </c>
      <c r="H76" s="195">
        <v>17360</v>
      </c>
      <c r="I76" s="142">
        <v>8769.507320178229</v>
      </c>
      <c r="J76" s="44">
        <f t="shared" si="1"/>
        <v>0</v>
      </c>
    </row>
    <row r="77" spans="1:10" ht="12.75">
      <c r="A77" s="62">
        <v>64</v>
      </c>
      <c r="B77" s="158" t="s">
        <v>274</v>
      </c>
      <c r="C77" s="43" t="s">
        <v>59</v>
      </c>
      <c r="D77" s="142">
        <v>172850</v>
      </c>
      <c r="E77" s="142">
        <v>152712</v>
      </c>
      <c r="F77" s="142">
        <v>5748</v>
      </c>
      <c r="G77" s="142">
        <v>5748</v>
      </c>
      <c r="H77" s="195">
        <v>8642</v>
      </c>
      <c r="I77" s="142">
        <v>0</v>
      </c>
      <c r="J77" s="44">
        <f t="shared" si="1"/>
        <v>0</v>
      </c>
    </row>
    <row r="78" spans="1:10" ht="12.75">
      <c r="A78" s="62">
        <v>65</v>
      </c>
      <c r="B78" s="158" t="s">
        <v>275</v>
      </c>
      <c r="C78" s="43" t="s">
        <v>59</v>
      </c>
      <c r="D78" s="142">
        <v>1228760</v>
      </c>
      <c r="E78" s="142">
        <v>1085608</v>
      </c>
      <c r="F78" s="142">
        <v>40857</v>
      </c>
      <c r="G78" s="142">
        <v>40857</v>
      </c>
      <c r="H78" s="195">
        <v>61438</v>
      </c>
      <c r="I78" s="142">
        <v>6980.122028192719</v>
      </c>
      <c r="J78" s="44">
        <f t="shared" si="1"/>
        <v>0</v>
      </c>
    </row>
    <row r="79" spans="1:10" ht="12.75">
      <c r="A79" s="62">
        <v>66</v>
      </c>
      <c r="B79" s="158" t="s">
        <v>276</v>
      </c>
      <c r="C79" s="43" t="s">
        <v>59</v>
      </c>
      <c r="D79" s="142">
        <v>1379960</v>
      </c>
      <c r="E79" s="142">
        <v>1219194</v>
      </c>
      <c r="F79" s="142">
        <v>45884</v>
      </c>
      <c r="G79" s="142">
        <v>45884</v>
      </c>
      <c r="H79" s="195">
        <v>68998</v>
      </c>
      <c r="I79" s="196">
        <v>19199</v>
      </c>
      <c r="J79" s="44">
        <f t="shared" si="1"/>
        <v>0</v>
      </c>
    </row>
    <row r="80" spans="1:10" ht="12.75">
      <c r="A80" s="62">
        <v>67</v>
      </c>
      <c r="B80" s="159" t="s">
        <v>277</v>
      </c>
      <c r="C80" s="43" t="s">
        <v>59</v>
      </c>
      <c r="D80" s="142">
        <v>801190</v>
      </c>
      <c r="E80" s="142">
        <v>707850</v>
      </c>
      <c r="F80" s="142">
        <v>26640</v>
      </c>
      <c r="G80" s="142">
        <v>26640</v>
      </c>
      <c r="H80" s="195">
        <v>40060</v>
      </c>
      <c r="I80" s="142">
        <v>2768.8840579710154</v>
      </c>
      <c r="J80" s="44">
        <f t="shared" si="1"/>
        <v>0</v>
      </c>
    </row>
    <row r="81" spans="1:10" ht="12.75">
      <c r="A81" s="62">
        <v>68</v>
      </c>
      <c r="B81" s="160" t="s">
        <v>278</v>
      </c>
      <c r="C81" s="43" t="s">
        <v>59</v>
      </c>
      <c r="D81" s="142">
        <v>575020</v>
      </c>
      <c r="E81" s="142">
        <v>508031</v>
      </c>
      <c r="F81" s="142">
        <v>19119</v>
      </c>
      <c r="G81" s="142">
        <v>19119</v>
      </c>
      <c r="H81" s="195">
        <v>28751</v>
      </c>
      <c r="I81" s="142">
        <v>15899.507200104254</v>
      </c>
      <c r="J81" s="44">
        <f t="shared" si="1"/>
        <v>0</v>
      </c>
    </row>
    <row r="82" spans="1:10" ht="12.75">
      <c r="A82" s="62">
        <v>69</v>
      </c>
      <c r="B82" s="197" t="s">
        <v>284</v>
      </c>
      <c r="C82" s="43" t="s">
        <v>59</v>
      </c>
      <c r="D82" s="142">
        <v>405250</v>
      </c>
      <c r="E82" s="117">
        <v>358037</v>
      </c>
      <c r="F82" s="117">
        <v>13475</v>
      </c>
      <c r="G82" s="117">
        <v>13475</v>
      </c>
      <c r="H82" s="117">
        <f>D82*5/100</f>
        <v>20262.5</v>
      </c>
      <c r="I82" s="142">
        <v>11197.578212290506</v>
      </c>
      <c r="J82" s="44">
        <f t="shared" si="1"/>
        <v>-0.5</v>
      </c>
    </row>
    <row r="83" spans="1:10" ht="12.75">
      <c r="A83" s="62">
        <v>70</v>
      </c>
      <c r="B83" s="160" t="s">
        <v>285</v>
      </c>
      <c r="C83" s="43" t="s">
        <v>59</v>
      </c>
      <c r="D83" s="142">
        <v>335650</v>
      </c>
      <c r="E83" s="142">
        <v>296547</v>
      </c>
      <c r="F83" s="142">
        <v>11160</v>
      </c>
      <c r="G83" s="142">
        <v>11160</v>
      </c>
      <c r="H83" s="195">
        <v>16783</v>
      </c>
      <c r="I83" s="142">
        <v>0</v>
      </c>
      <c r="J83" s="44">
        <f t="shared" si="1"/>
        <v>0</v>
      </c>
    </row>
    <row r="84" spans="1:10" ht="12.75">
      <c r="A84" s="62">
        <v>71</v>
      </c>
      <c r="B84" s="198" t="s">
        <v>286</v>
      </c>
      <c r="C84" s="43" t="s">
        <v>59</v>
      </c>
      <c r="D84" s="142">
        <v>324420</v>
      </c>
      <c r="E84" s="117">
        <v>286625</v>
      </c>
      <c r="F84" s="117">
        <v>10787</v>
      </c>
      <c r="G84" s="117">
        <v>10787</v>
      </c>
      <c r="H84" s="117">
        <v>16221</v>
      </c>
      <c r="I84" s="142">
        <v>8578.523223082335</v>
      </c>
      <c r="J84" s="44">
        <f t="shared" si="1"/>
        <v>0</v>
      </c>
    </row>
    <row r="85" spans="1:10" ht="12.75">
      <c r="A85" s="62">
        <v>72</v>
      </c>
      <c r="B85" s="197" t="s">
        <v>261</v>
      </c>
      <c r="C85" s="43" t="s">
        <v>59</v>
      </c>
      <c r="D85" s="142">
        <v>1923450</v>
      </c>
      <c r="E85" s="117">
        <v>1699368</v>
      </c>
      <c r="F85" s="117">
        <v>63955</v>
      </c>
      <c r="G85" s="117">
        <v>63955</v>
      </c>
      <c r="H85" s="117">
        <v>96172</v>
      </c>
      <c r="I85" s="196">
        <v>32486</v>
      </c>
      <c r="J85" s="44">
        <f t="shared" si="1"/>
        <v>0</v>
      </c>
    </row>
    <row r="86" spans="1:10" ht="12.75">
      <c r="A86" s="62">
        <v>73</v>
      </c>
      <c r="B86" s="159" t="s">
        <v>287</v>
      </c>
      <c r="C86" s="43" t="s">
        <v>59</v>
      </c>
      <c r="D86" s="142">
        <v>541750</v>
      </c>
      <c r="E86" s="142">
        <v>478637</v>
      </c>
      <c r="F86" s="142">
        <v>18013</v>
      </c>
      <c r="G86" s="142">
        <v>18013</v>
      </c>
      <c r="H86" s="195">
        <v>27087</v>
      </c>
      <c r="I86" s="142">
        <v>14580.911330049265</v>
      </c>
      <c r="J86" s="44">
        <f t="shared" si="1"/>
        <v>0</v>
      </c>
    </row>
    <row r="87" spans="1:10" ht="12.75">
      <c r="A87" s="62">
        <v>74</v>
      </c>
      <c r="B87" s="199" t="s">
        <v>38</v>
      </c>
      <c r="C87" s="43" t="s">
        <v>59</v>
      </c>
      <c r="D87" s="142">
        <v>1027400</v>
      </c>
      <c r="E87" s="142">
        <v>907708</v>
      </c>
      <c r="F87" s="142">
        <v>34161</v>
      </c>
      <c r="G87" s="142">
        <v>34161</v>
      </c>
      <c r="H87" s="195">
        <v>51370</v>
      </c>
      <c r="I87" s="142">
        <v>5393.886057483963</v>
      </c>
      <c r="J87" s="44">
        <f t="shared" si="1"/>
        <v>0</v>
      </c>
    </row>
    <row r="88" spans="1:10" ht="12.75">
      <c r="A88" s="62">
        <v>75</v>
      </c>
      <c r="B88" s="199" t="s">
        <v>288</v>
      </c>
      <c r="C88" s="43" t="s">
        <v>59</v>
      </c>
      <c r="D88" s="142">
        <v>900950</v>
      </c>
      <c r="E88" s="142">
        <v>795991</v>
      </c>
      <c r="F88" s="142">
        <v>29956</v>
      </c>
      <c r="G88" s="142">
        <v>29956</v>
      </c>
      <c r="H88" s="195">
        <v>45047</v>
      </c>
      <c r="I88" s="196">
        <v>13820</v>
      </c>
      <c r="J88" s="44">
        <f t="shared" si="1"/>
        <v>0</v>
      </c>
    </row>
    <row r="89" spans="1:10" ht="12.75">
      <c r="A89" s="62">
        <v>76</v>
      </c>
      <c r="B89" s="199" t="s">
        <v>265</v>
      </c>
      <c r="C89" s="43" t="s">
        <v>59</v>
      </c>
      <c r="D89" s="142">
        <v>689780</v>
      </c>
      <c r="E89" s="117">
        <v>609805</v>
      </c>
      <c r="F89" s="117">
        <v>22743</v>
      </c>
      <c r="G89" s="117">
        <v>22743</v>
      </c>
      <c r="H89" s="117">
        <v>34489</v>
      </c>
      <c r="I89" s="142">
        <v>11050.789177454373</v>
      </c>
      <c r="J89" s="44">
        <f t="shared" si="1"/>
        <v>0</v>
      </c>
    </row>
    <row r="90" spans="1:10" ht="12.75">
      <c r="A90" s="62">
        <v>77</v>
      </c>
      <c r="B90" s="160" t="s">
        <v>289</v>
      </c>
      <c r="C90" s="43" t="s">
        <v>59</v>
      </c>
      <c r="D90" s="142">
        <v>768790</v>
      </c>
      <c r="E90" s="142">
        <v>679226</v>
      </c>
      <c r="F90" s="142">
        <v>25562</v>
      </c>
      <c r="G90" s="142">
        <v>25562</v>
      </c>
      <c r="H90" s="195">
        <v>38440</v>
      </c>
      <c r="I90" s="142">
        <v>8469.806411127469</v>
      </c>
      <c r="J90" s="44">
        <f t="shared" si="1"/>
        <v>0</v>
      </c>
    </row>
    <row r="91" spans="1:10" ht="12.75">
      <c r="A91" s="62">
        <v>78</v>
      </c>
      <c r="B91" s="5" t="s">
        <v>268</v>
      </c>
      <c r="C91" s="43" t="s">
        <v>59</v>
      </c>
      <c r="D91" s="142">
        <v>1450950</v>
      </c>
      <c r="E91" s="117">
        <v>1281914</v>
      </c>
      <c r="F91" s="117">
        <v>48244</v>
      </c>
      <c r="G91" s="117">
        <v>48244</v>
      </c>
      <c r="H91" s="117">
        <v>72548</v>
      </c>
      <c r="I91" s="142">
        <v>14988.130813171032</v>
      </c>
      <c r="J91" s="44">
        <f t="shared" si="1"/>
        <v>0</v>
      </c>
    </row>
    <row r="92" spans="1:10" ht="12.75">
      <c r="A92" s="62">
        <v>79</v>
      </c>
      <c r="B92" s="5" t="s">
        <v>269</v>
      </c>
      <c r="C92" s="43" t="s">
        <v>59</v>
      </c>
      <c r="D92" s="142">
        <v>922450</v>
      </c>
      <c r="E92" s="117">
        <v>814986</v>
      </c>
      <c r="F92" s="117">
        <v>30671</v>
      </c>
      <c r="G92" s="117">
        <v>30671</v>
      </c>
      <c r="H92" s="117">
        <v>46122</v>
      </c>
      <c r="I92" s="142">
        <v>20537.249246345484</v>
      </c>
      <c r="J92" s="44">
        <f t="shared" si="1"/>
        <v>0</v>
      </c>
    </row>
    <row r="93" spans="1:10" ht="12.75">
      <c r="A93" s="62">
        <v>80</v>
      </c>
      <c r="B93" s="161" t="s">
        <v>290</v>
      </c>
      <c r="C93" s="43" t="s">
        <v>59</v>
      </c>
      <c r="D93" s="162">
        <v>304564</v>
      </c>
      <c r="E93" s="117">
        <v>269077</v>
      </c>
      <c r="F93" s="117">
        <v>10127</v>
      </c>
      <c r="G93" s="117">
        <v>10127</v>
      </c>
      <c r="H93" s="117">
        <v>15233</v>
      </c>
      <c r="I93" s="142">
        <v>0</v>
      </c>
      <c r="J93" s="44">
        <f t="shared" si="1"/>
        <v>0</v>
      </c>
    </row>
    <row r="94" spans="1:10" ht="12.75">
      <c r="A94" s="62">
        <v>81</v>
      </c>
      <c r="B94" s="161" t="s">
        <v>271</v>
      </c>
      <c r="C94" s="43" t="s">
        <v>59</v>
      </c>
      <c r="D94" s="162">
        <v>832000</v>
      </c>
      <c r="E94" s="117">
        <v>735072</v>
      </c>
      <c r="F94" s="117">
        <v>27664</v>
      </c>
      <c r="G94" s="117">
        <v>27664</v>
      </c>
      <c r="H94" s="117">
        <v>41600</v>
      </c>
      <c r="I94" s="142">
        <v>10942</v>
      </c>
      <c r="J94" s="44">
        <f t="shared" si="1"/>
        <v>0</v>
      </c>
    </row>
    <row r="95" spans="1:10" ht="12.75">
      <c r="A95" s="62">
        <v>82</v>
      </c>
      <c r="B95" s="161" t="s">
        <v>291</v>
      </c>
      <c r="C95" s="43" t="s">
        <v>59</v>
      </c>
      <c r="D95" s="162">
        <v>915000</v>
      </c>
      <c r="E95" s="142">
        <v>808404</v>
      </c>
      <c r="F95" s="142">
        <v>30423</v>
      </c>
      <c r="G95" s="142">
        <v>30423</v>
      </c>
      <c r="H95" s="195">
        <v>45750</v>
      </c>
      <c r="I95" s="142">
        <v>23989</v>
      </c>
      <c r="J95" s="44">
        <f t="shared" si="1"/>
        <v>0</v>
      </c>
    </row>
    <row r="96" spans="1:21" s="14" customFormat="1" ht="23.25" customHeight="1">
      <c r="A96" s="200"/>
      <c r="B96" s="201" t="s">
        <v>208</v>
      </c>
      <c r="C96" s="202"/>
      <c r="D96" s="146">
        <f aca="true" t="shared" si="2" ref="D96:I96">SUM(D13:D95)</f>
        <v>52885345</v>
      </c>
      <c r="E96" s="146">
        <f t="shared" si="2"/>
        <v>40175946</v>
      </c>
      <c r="F96" s="146">
        <f t="shared" si="2"/>
        <v>1511789</v>
      </c>
      <c r="G96" s="146">
        <f t="shared" si="2"/>
        <v>7724839</v>
      </c>
      <c r="H96" s="146">
        <f t="shared" si="2"/>
        <v>3472770.5</v>
      </c>
      <c r="I96" s="146">
        <f t="shared" si="2"/>
        <v>972312.7681673496</v>
      </c>
      <c r="J96" s="34"/>
      <c r="K96" s="203">
        <f>SUM(E96:H96)</f>
        <v>52885344.5</v>
      </c>
      <c r="L96" s="45"/>
      <c r="M96" s="45"/>
      <c r="N96" s="45">
        <f>SUM(N13:N74)</f>
        <v>0</v>
      </c>
      <c r="O96" s="45">
        <v>855639.2130898988</v>
      </c>
      <c r="P96" s="45">
        <f>SUM(P13:P74)</f>
        <v>0</v>
      </c>
      <c r="Q96" s="45">
        <f>SUM(Q13:Q74)</f>
        <v>0</v>
      </c>
      <c r="R96" s="45">
        <f>SUM(R13:R74)</f>
        <v>0</v>
      </c>
      <c r="S96" s="45">
        <f>SUM(S13:S74)</f>
        <v>0</v>
      </c>
      <c r="T96" s="45">
        <f>SUM(T13:T74)</f>
        <v>0</v>
      </c>
      <c r="U96" s="45">
        <v>855639.2130898988</v>
      </c>
    </row>
    <row r="97" spans="1:10" ht="12.75" customHeight="1">
      <c r="A97" s="290" t="s">
        <v>201</v>
      </c>
      <c r="B97" s="291"/>
      <c r="C97" s="2"/>
      <c r="D97" s="131"/>
      <c r="E97" s="132"/>
      <c r="F97" s="132"/>
      <c r="G97" s="132"/>
      <c r="H97" s="132"/>
      <c r="I97" s="133"/>
      <c r="J97" s="35"/>
    </row>
    <row r="98" spans="1:10" ht="14.25" customHeight="1">
      <c r="A98" s="62">
        <v>1</v>
      </c>
      <c r="B98" s="4" t="s">
        <v>30</v>
      </c>
      <c r="C98" s="43" t="s">
        <v>60</v>
      </c>
      <c r="D98" s="111">
        <v>958409</v>
      </c>
      <c r="E98" s="112">
        <v>846755</v>
      </c>
      <c r="F98" s="112">
        <v>31867</v>
      </c>
      <c r="G98" s="112">
        <v>31867</v>
      </c>
      <c r="H98" s="112">
        <v>47920</v>
      </c>
      <c r="I98" s="113">
        <v>15523</v>
      </c>
      <c r="J98" s="44">
        <f aca="true" t="shared" si="3" ref="J98:J161">E98+F98+G98+H98-D98</f>
        <v>0</v>
      </c>
    </row>
    <row r="99" spans="1:10" ht="12.75">
      <c r="A99" s="62">
        <v>2</v>
      </c>
      <c r="B99" s="4" t="s">
        <v>5</v>
      </c>
      <c r="C99" s="43" t="s">
        <v>60</v>
      </c>
      <c r="D99" s="111">
        <v>713227</v>
      </c>
      <c r="E99" s="111">
        <v>630136</v>
      </c>
      <c r="F99" s="111">
        <v>23715</v>
      </c>
      <c r="G99" s="111">
        <v>23715</v>
      </c>
      <c r="H99" s="111">
        <v>35661</v>
      </c>
      <c r="I99" s="113">
        <v>8497</v>
      </c>
      <c r="J99" s="44">
        <f t="shared" si="3"/>
        <v>0</v>
      </c>
    </row>
    <row r="100" spans="1:10" ht="12.75">
      <c r="A100" s="62">
        <v>3</v>
      </c>
      <c r="B100" s="4" t="s">
        <v>31</v>
      </c>
      <c r="C100" s="43" t="s">
        <v>60</v>
      </c>
      <c r="D100" s="111">
        <v>481944</v>
      </c>
      <c r="E100" s="111">
        <v>425796</v>
      </c>
      <c r="F100" s="111">
        <v>16025</v>
      </c>
      <c r="G100" s="111">
        <v>16025</v>
      </c>
      <c r="H100" s="111">
        <v>24098</v>
      </c>
      <c r="I100" s="113">
        <v>6072</v>
      </c>
      <c r="J100" s="44">
        <f t="shared" si="3"/>
        <v>0</v>
      </c>
    </row>
    <row r="101" spans="1:10" ht="12.75">
      <c r="A101" s="62">
        <v>4</v>
      </c>
      <c r="B101" s="4" t="s">
        <v>21</v>
      </c>
      <c r="C101" s="43" t="s">
        <v>60</v>
      </c>
      <c r="D101" s="111">
        <v>771916</v>
      </c>
      <c r="E101" s="111">
        <v>681988</v>
      </c>
      <c r="F101" s="111">
        <v>25666</v>
      </c>
      <c r="G101" s="111">
        <v>25666</v>
      </c>
      <c r="H101" s="111">
        <v>38596</v>
      </c>
      <c r="I101" s="113">
        <v>9904</v>
      </c>
      <c r="J101" s="44">
        <f t="shared" si="3"/>
        <v>0</v>
      </c>
    </row>
    <row r="102" spans="1:10" ht="12.75">
      <c r="A102" s="62">
        <v>5</v>
      </c>
      <c r="B102" s="5" t="s">
        <v>56</v>
      </c>
      <c r="C102" s="43" t="s">
        <v>60</v>
      </c>
      <c r="D102" s="111">
        <v>280144</v>
      </c>
      <c r="E102" s="112">
        <v>247507</v>
      </c>
      <c r="F102" s="112">
        <v>9314</v>
      </c>
      <c r="G102" s="112">
        <v>9314</v>
      </c>
      <c r="H102" s="112">
        <v>14009</v>
      </c>
      <c r="I102" s="113">
        <v>2541</v>
      </c>
      <c r="J102" s="44">
        <f t="shared" si="3"/>
        <v>0</v>
      </c>
    </row>
    <row r="103" spans="1:10" ht="12.75">
      <c r="A103" s="62">
        <v>6</v>
      </c>
      <c r="B103" s="5" t="s">
        <v>6</v>
      </c>
      <c r="C103" s="43" t="s">
        <v>60</v>
      </c>
      <c r="D103" s="111">
        <v>649044</v>
      </c>
      <c r="E103" s="112">
        <v>573430</v>
      </c>
      <c r="F103" s="112">
        <v>21580</v>
      </c>
      <c r="G103" s="112">
        <v>21580</v>
      </c>
      <c r="H103" s="112">
        <v>32454</v>
      </c>
      <c r="I103" s="113">
        <v>6859</v>
      </c>
      <c r="J103" s="44">
        <f t="shared" si="3"/>
        <v>0</v>
      </c>
    </row>
    <row r="104" spans="1:10" ht="12.75">
      <c r="A104" s="62">
        <v>7</v>
      </c>
      <c r="B104" s="5" t="s">
        <v>18</v>
      </c>
      <c r="C104" s="43" t="s">
        <v>60</v>
      </c>
      <c r="D104" s="111">
        <v>942350</v>
      </c>
      <c r="E104" s="111">
        <v>832566</v>
      </c>
      <c r="F104" s="111">
        <v>31333</v>
      </c>
      <c r="G104" s="111">
        <v>31333</v>
      </c>
      <c r="H104" s="111">
        <v>47118</v>
      </c>
      <c r="I104" s="113">
        <v>12886</v>
      </c>
      <c r="J104" s="44">
        <f t="shared" si="3"/>
        <v>0</v>
      </c>
    </row>
    <row r="105" spans="1:10" ht="12.75">
      <c r="A105" s="62">
        <v>8</v>
      </c>
      <c r="B105" s="5" t="s">
        <v>3</v>
      </c>
      <c r="C105" s="43" t="s">
        <v>60</v>
      </c>
      <c r="D105" s="111">
        <v>852764</v>
      </c>
      <c r="E105" s="111">
        <v>753418</v>
      </c>
      <c r="F105" s="111">
        <v>28355</v>
      </c>
      <c r="G105" s="111">
        <v>28355</v>
      </c>
      <c r="H105" s="111">
        <v>42636</v>
      </c>
      <c r="I105" s="113">
        <v>9593</v>
      </c>
      <c r="J105" s="44">
        <f t="shared" si="3"/>
        <v>0</v>
      </c>
    </row>
    <row r="106" spans="1:10" ht="12.75">
      <c r="A106" s="62">
        <v>9</v>
      </c>
      <c r="B106" s="4" t="s">
        <v>38</v>
      </c>
      <c r="C106" s="43" t="s">
        <v>60</v>
      </c>
      <c r="D106" s="111">
        <v>454159</v>
      </c>
      <c r="E106" s="112">
        <v>401249</v>
      </c>
      <c r="F106" s="112">
        <v>15100</v>
      </c>
      <c r="G106" s="112">
        <v>15100</v>
      </c>
      <c r="H106" s="112">
        <v>22710</v>
      </c>
      <c r="I106" s="113">
        <v>2385</v>
      </c>
      <c r="J106" s="44">
        <f t="shared" si="3"/>
        <v>0</v>
      </c>
    </row>
    <row r="107" spans="1:10" ht="12.75">
      <c r="A107" s="62">
        <v>10</v>
      </c>
      <c r="B107" s="5" t="s">
        <v>36</v>
      </c>
      <c r="C107" s="43" t="s">
        <v>60</v>
      </c>
      <c r="D107" s="111">
        <v>298490</v>
      </c>
      <c r="E107" s="111">
        <v>263716</v>
      </c>
      <c r="F107" s="111">
        <v>9925</v>
      </c>
      <c r="G107" s="111">
        <v>9925</v>
      </c>
      <c r="H107" s="111">
        <v>14924</v>
      </c>
      <c r="I107" s="113">
        <v>2846</v>
      </c>
      <c r="J107" s="44">
        <f t="shared" si="3"/>
        <v>0</v>
      </c>
    </row>
    <row r="108" spans="1:10" ht="12.75">
      <c r="A108" s="62">
        <v>11</v>
      </c>
      <c r="B108" s="5" t="s">
        <v>48</v>
      </c>
      <c r="C108" s="43" t="s">
        <v>60</v>
      </c>
      <c r="D108" s="112">
        <v>898144</v>
      </c>
      <c r="E108" s="112">
        <v>793511</v>
      </c>
      <c r="F108" s="112">
        <v>29864</v>
      </c>
      <c r="G108" s="112">
        <v>29864</v>
      </c>
      <c r="H108" s="112">
        <v>44905</v>
      </c>
      <c r="I108" s="113">
        <v>13967</v>
      </c>
      <c r="J108" s="44">
        <f t="shared" si="3"/>
        <v>0</v>
      </c>
    </row>
    <row r="109" spans="1:10" ht="12.75">
      <c r="A109" s="62">
        <v>12</v>
      </c>
      <c r="B109" s="4" t="s">
        <v>39</v>
      </c>
      <c r="C109" s="43" t="s">
        <v>60</v>
      </c>
      <c r="D109" s="111">
        <v>739548</v>
      </c>
      <c r="E109" s="111">
        <v>653391</v>
      </c>
      <c r="F109" s="111">
        <v>24591</v>
      </c>
      <c r="G109" s="111">
        <v>24591</v>
      </c>
      <c r="H109" s="111">
        <v>36975</v>
      </c>
      <c r="I109" s="113">
        <v>9897</v>
      </c>
      <c r="J109" s="44">
        <f t="shared" si="3"/>
        <v>0</v>
      </c>
    </row>
    <row r="110" spans="1:10" ht="12.75">
      <c r="A110" s="62">
        <v>13</v>
      </c>
      <c r="B110" s="5" t="s">
        <v>35</v>
      </c>
      <c r="C110" s="43" t="s">
        <v>60</v>
      </c>
      <c r="D110" s="111">
        <v>519960</v>
      </c>
      <c r="E110" s="111">
        <v>459385</v>
      </c>
      <c r="F110" s="111">
        <v>17289</v>
      </c>
      <c r="G110" s="111">
        <v>17289</v>
      </c>
      <c r="H110" s="111">
        <v>25997</v>
      </c>
      <c r="I110" s="113">
        <v>6978</v>
      </c>
      <c r="J110" s="44">
        <f t="shared" si="3"/>
        <v>0</v>
      </c>
    </row>
    <row r="111" spans="1:10" ht="12.75">
      <c r="A111" s="62">
        <v>14</v>
      </c>
      <c r="B111" s="5" t="s">
        <v>7</v>
      </c>
      <c r="C111" s="43" t="s">
        <v>60</v>
      </c>
      <c r="D111" s="111">
        <v>598539</v>
      </c>
      <c r="E111" s="111">
        <v>528809</v>
      </c>
      <c r="F111" s="111">
        <v>19901</v>
      </c>
      <c r="G111" s="111">
        <v>19901</v>
      </c>
      <c r="H111" s="111">
        <v>29928</v>
      </c>
      <c r="I111" s="113">
        <v>7446</v>
      </c>
      <c r="J111" s="44">
        <f t="shared" si="3"/>
        <v>0</v>
      </c>
    </row>
    <row r="112" spans="1:10" ht="12.75">
      <c r="A112" s="62">
        <v>15</v>
      </c>
      <c r="B112" s="5" t="s">
        <v>25</v>
      </c>
      <c r="C112" s="43" t="s">
        <v>60</v>
      </c>
      <c r="D112" s="111">
        <v>200782</v>
      </c>
      <c r="E112" s="112">
        <v>177391</v>
      </c>
      <c r="F112" s="112">
        <v>6676</v>
      </c>
      <c r="G112" s="112">
        <v>6676</v>
      </c>
      <c r="H112" s="112">
        <v>10039</v>
      </c>
      <c r="I112" s="113">
        <v>3138</v>
      </c>
      <c r="J112" s="44">
        <f t="shared" si="3"/>
        <v>0</v>
      </c>
    </row>
    <row r="113" spans="1:10" ht="12.75">
      <c r="A113" s="62">
        <v>16</v>
      </c>
      <c r="B113" s="5" t="s">
        <v>16</v>
      </c>
      <c r="C113" s="43" t="s">
        <v>60</v>
      </c>
      <c r="D113" s="111">
        <v>735356</v>
      </c>
      <c r="E113" s="111">
        <v>649688</v>
      </c>
      <c r="F113" s="111">
        <v>24451</v>
      </c>
      <c r="G113" s="111">
        <v>24451</v>
      </c>
      <c r="H113" s="111">
        <v>36766</v>
      </c>
      <c r="I113" s="113">
        <v>9251</v>
      </c>
      <c r="J113" s="44">
        <f t="shared" si="3"/>
        <v>0</v>
      </c>
    </row>
    <row r="114" spans="1:10" ht="12.75">
      <c r="A114" s="62">
        <v>17</v>
      </c>
      <c r="B114" s="5" t="s">
        <v>4</v>
      </c>
      <c r="C114" s="43" t="s">
        <v>60</v>
      </c>
      <c r="D114" s="111">
        <v>713878</v>
      </c>
      <c r="E114" s="111">
        <v>630712</v>
      </c>
      <c r="F114" s="111">
        <v>23737</v>
      </c>
      <c r="G114" s="111">
        <v>23737</v>
      </c>
      <c r="H114" s="111">
        <v>35692</v>
      </c>
      <c r="I114" s="113">
        <v>10045</v>
      </c>
      <c r="J114" s="44">
        <f t="shared" si="3"/>
        <v>0</v>
      </c>
    </row>
    <row r="115" spans="1:10" ht="12.75">
      <c r="A115" s="62">
        <v>18</v>
      </c>
      <c r="B115" s="5" t="s">
        <v>20</v>
      </c>
      <c r="C115" s="43" t="s">
        <v>60</v>
      </c>
      <c r="D115" s="115">
        <v>405965</v>
      </c>
      <c r="E115" s="111">
        <v>358669</v>
      </c>
      <c r="F115" s="111">
        <v>13499</v>
      </c>
      <c r="G115" s="111">
        <v>13499</v>
      </c>
      <c r="H115" s="111">
        <v>20298</v>
      </c>
      <c r="I115" s="113">
        <v>4244</v>
      </c>
      <c r="J115" s="44">
        <f t="shared" si="3"/>
        <v>0</v>
      </c>
    </row>
    <row r="116" spans="1:10" ht="12.75">
      <c r="A116" s="62">
        <v>19</v>
      </c>
      <c r="B116" s="5" t="s">
        <v>26</v>
      </c>
      <c r="C116" s="43" t="s">
        <v>60</v>
      </c>
      <c r="D116" s="111">
        <v>832437</v>
      </c>
      <c r="E116" s="111">
        <v>735458</v>
      </c>
      <c r="F116" s="111">
        <v>27679</v>
      </c>
      <c r="G116" s="111">
        <v>27679</v>
      </c>
      <c r="H116" s="111">
        <v>41621</v>
      </c>
      <c r="I116" s="113">
        <v>14546</v>
      </c>
      <c r="J116" s="44">
        <f t="shared" si="3"/>
        <v>0</v>
      </c>
    </row>
    <row r="117" spans="1:10" ht="12.75">
      <c r="A117" s="62">
        <v>20</v>
      </c>
      <c r="B117" s="5" t="s">
        <v>110</v>
      </c>
      <c r="C117" s="43" t="s">
        <v>60</v>
      </c>
      <c r="D117" s="116">
        <v>164550</v>
      </c>
      <c r="E117" s="117">
        <v>0</v>
      </c>
      <c r="F117" s="117">
        <v>0</v>
      </c>
      <c r="G117" s="117">
        <v>164550</v>
      </c>
      <c r="H117" s="117"/>
      <c r="I117" s="113"/>
      <c r="J117" s="44">
        <f t="shared" si="3"/>
        <v>0</v>
      </c>
    </row>
    <row r="118" spans="1:10" ht="12.75">
      <c r="A118" s="62">
        <v>21</v>
      </c>
      <c r="B118" s="5" t="s">
        <v>111</v>
      </c>
      <c r="C118" s="43" t="s">
        <v>60</v>
      </c>
      <c r="D118" s="116">
        <v>567320</v>
      </c>
      <c r="E118" s="117">
        <v>0</v>
      </c>
      <c r="F118" s="117">
        <v>0</v>
      </c>
      <c r="G118" s="117">
        <v>538954</v>
      </c>
      <c r="H118" s="117">
        <v>28366</v>
      </c>
      <c r="I118" s="113">
        <v>8742</v>
      </c>
      <c r="J118" s="44">
        <f t="shared" si="3"/>
        <v>0</v>
      </c>
    </row>
    <row r="119" spans="1:10" ht="14.25" customHeight="1">
      <c r="A119" s="62">
        <v>22</v>
      </c>
      <c r="B119" s="5" t="s">
        <v>195</v>
      </c>
      <c r="C119" s="43" t="s">
        <v>60</v>
      </c>
      <c r="D119" s="116">
        <v>1089990</v>
      </c>
      <c r="E119" s="117">
        <v>0</v>
      </c>
      <c r="F119" s="117">
        <v>0</v>
      </c>
      <c r="G119" s="117">
        <v>1035490</v>
      </c>
      <c r="H119" s="117">
        <v>54500</v>
      </c>
      <c r="I119" s="113">
        <v>37200</v>
      </c>
      <c r="J119" s="44">
        <f t="shared" si="3"/>
        <v>0</v>
      </c>
    </row>
    <row r="120" spans="1:10" ht="12.75" hidden="1">
      <c r="A120" s="62"/>
      <c r="B120" s="5"/>
      <c r="C120" s="43"/>
      <c r="D120" s="116"/>
      <c r="E120" s="117">
        <v>0</v>
      </c>
      <c r="F120" s="117">
        <v>0</v>
      </c>
      <c r="G120" s="117"/>
      <c r="H120" s="117"/>
      <c r="I120" s="113"/>
      <c r="J120" s="44">
        <f t="shared" si="3"/>
        <v>0</v>
      </c>
    </row>
    <row r="121" spans="1:10" ht="12.75">
      <c r="A121" s="62">
        <v>23</v>
      </c>
      <c r="B121" s="5" t="s">
        <v>112</v>
      </c>
      <c r="C121" s="43" t="s">
        <v>60</v>
      </c>
      <c r="D121" s="116">
        <v>131376</v>
      </c>
      <c r="E121" s="117">
        <v>0</v>
      </c>
      <c r="F121" s="117">
        <v>0</v>
      </c>
      <c r="G121" s="117">
        <v>131376</v>
      </c>
      <c r="H121" s="117"/>
      <c r="I121" s="113"/>
      <c r="J121" s="44">
        <f t="shared" si="3"/>
        <v>0</v>
      </c>
    </row>
    <row r="122" spans="1:10" ht="12.75">
      <c r="A122" s="62">
        <v>24</v>
      </c>
      <c r="B122" s="5" t="s">
        <v>113</v>
      </c>
      <c r="C122" s="43" t="s">
        <v>60</v>
      </c>
      <c r="D122" s="116">
        <v>103366</v>
      </c>
      <c r="E122" s="117">
        <v>91324</v>
      </c>
      <c r="F122" s="117">
        <v>3437</v>
      </c>
      <c r="G122" s="117">
        <v>3437</v>
      </c>
      <c r="H122" s="117">
        <v>5168</v>
      </c>
      <c r="I122" s="113">
        <v>1495</v>
      </c>
      <c r="J122" s="44">
        <f t="shared" si="3"/>
        <v>0</v>
      </c>
    </row>
    <row r="123" spans="1:10" ht="12.75">
      <c r="A123" s="62">
        <v>25</v>
      </c>
      <c r="B123" s="5" t="s">
        <v>114</v>
      </c>
      <c r="C123" s="43" t="s">
        <v>60</v>
      </c>
      <c r="D123" s="116">
        <v>159313</v>
      </c>
      <c r="E123" s="117">
        <v>140753</v>
      </c>
      <c r="F123" s="117">
        <v>5297</v>
      </c>
      <c r="G123" s="117">
        <v>5297</v>
      </c>
      <c r="H123" s="117">
        <v>7966</v>
      </c>
      <c r="I123" s="113">
        <v>1925</v>
      </c>
      <c r="J123" s="44">
        <f t="shared" si="3"/>
        <v>0</v>
      </c>
    </row>
    <row r="124" spans="1:10" ht="12.75">
      <c r="A124" s="62">
        <v>26</v>
      </c>
      <c r="B124" s="5" t="s">
        <v>115</v>
      </c>
      <c r="C124" s="43" t="s">
        <v>60</v>
      </c>
      <c r="D124" s="116">
        <v>415549</v>
      </c>
      <c r="E124" s="117">
        <v>367138</v>
      </c>
      <c r="F124" s="117">
        <v>13817</v>
      </c>
      <c r="G124" s="117">
        <v>13817</v>
      </c>
      <c r="H124" s="117">
        <v>20777</v>
      </c>
      <c r="I124" s="113">
        <v>5579</v>
      </c>
      <c r="J124" s="44">
        <f t="shared" si="3"/>
        <v>0</v>
      </c>
    </row>
    <row r="125" spans="1:10" ht="12.75">
      <c r="A125" s="62">
        <v>27</v>
      </c>
      <c r="B125" s="5" t="s">
        <v>116</v>
      </c>
      <c r="C125" s="43" t="s">
        <v>60</v>
      </c>
      <c r="D125" s="116">
        <v>218470</v>
      </c>
      <c r="E125" s="117">
        <v>193018</v>
      </c>
      <c r="F125" s="117">
        <v>7264</v>
      </c>
      <c r="G125" s="117">
        <v>7264</v>
      </c>
      <c r="H125" s="117">
        <v>10924</v>
      </c>
      <c r="I125" s="113">
        <v>1877</v>
      </c>
      <c r="J125" s="44">
        <f t="shared" si="3"/>
        <v>0</v>
      </c>
    </row>
    <row r="126" spans="1:10" ht="12.75">
      <c r="A126" s="62">
        <v>28</v>
      </c>
      <c r="B126" s="5" t="s">
        <v>117</v>
      </c>
      <c r="C126" s="43" t="s">
        <v>60</v>
      </c>
      <c r="D126" s="116">
        <v>245320</v>
      </c>
      <c r="E126" s="117">
        <v>216740</v>
      </c>
      <c r="F126" s="117">
        <v>8157</v>
      </c>
      <c r="G126" s="117">
        <v>8157</v>
      </c>
      <c r="H126" s="117">
        <v>12266</v>
      </c>
      <c r="I126" s="113">
        <v>2565</v>
      </c>
      <c r="J126" s="44">
        <f t="shared" si="3"/>
        <v>0</v>
      </c>
    </row>
    <row r="127" spans="1:10" ht="12.75">
      <c r="A127" s="62">
        <v>29</v>
      </c>
      <c r="B127" s="5" t="s">
        <v>118</v>
      </c>
      <c r="C127" s="43" t="s">
        <v>60</v>
      </c>
      <c r="D127" s="116">
        <v>40870</v>
      </c>
      <c r="E127" s="117">
        <v>36109</v>
      </c>
      <c r="F127" s="117">
        <v>1359</v>
      </c>
      <c r="G127" s="117">
        <v>1359</v>
      </c>
      <c r="H127" s="117">
        <v>2043</v>
      </c>
      <c r="I127" s="113">
        <v>448</v>
      </c>
      <c r="J127" s="44">
        <f t="shared" si="3"/>
        <v>0</v>
      </c>
    </row>
    <row r="128" spans="1:10" ht="12.75">
      <c r="A128" s="62">
        <v>30</v>
      </c>
      <c r="B128" s="5" t="s">
        <v>119</v>
      </c>
      <c r="C128" s="43" t="s">
        <v>60</v>
      </c>
      <c r="D128" s="116">
        <v>537101</v>
      </c>
      <c r="E128" s="117">
        <v>474528</v>
      </c>
      <c r="F128" s="117">
        <v>17859</v>
      </c>
      <c r="G128" s="117">
        <v>17859</v>
      </c>
      <c r="H128" s="117">
        <v>26855</v>
      </c>
      <c r="I128" s="113">
        <v>6695</v>
      </c>
      <c r="J128" s="44">
        <f t="shared" si="3"/>
        <v>0</v>
      </c>
    </row>
    <row r="129" spans="1:10" ht="12.75">
      <c r="A129" s="62">
        <v>31</v>
      </c>
      <c r="B129" s="5" t="s">
        <v>120</v>
      </c>
      <c r="C129" s="43" t="s">
        <v>60</v>
      </c>
      <c r="D129" s="116">
        <v>59120</v>
      </c>
      <c r="E129" s="117">
        <v>52232</v>
      </c>
      <c r="F129" s="117">
        <v>1966</v>
      </c>
      <c r="G129" s="117">
        <v>1966</v>
      </c>
      <c r="H129" s="117">
        <v>2956</v>
      </c>
      <c r="I129" s="113">
        <v>539</v>
      </c>
      <c r="J129" s="44">
        <f t="shared" si="3"/>
        <v>0</v>
      </c>
    </row>
    <row r="130" spans="1:10" ht="12.75">
      <c r="A130" s="62">
        <v>32</v>
      </c>
      <c r="B130" s="5" t="s">
        <v>121</v>
      </c>
      <c r="C130" s="43" t="s">
        <v>60</v>
      </c>
      <c r="D130" s="116">
        <v>288689</v>
      </c>
      <c r="E130" s="117">
        <v>255057</v>
      </c>
      <c r="F130" s="117">
        <v>9599</v>
      </c>
      <c r="G130" s="117">
        <v>9599</v>
      </c>
      <c r="H130" s="117">
        <v>14434</v>
      </c>
      <c r="I130" s="113">
        <v>5856</v>
      </c>
      <c r="J130" s="44">
        <f t="shared" si="3"/>
        <v>0</v>
      </c>
    </row>
    <row r="131" spans="1:10" ht="12.75">
      <c r="A131" s="62">
        <v>33</v>
      </c>
      <c r="B131" s="5" t="s">
        <v>246</v>
      </c>
      <c r="C131" s="43" t="s">
        <v>60</v>
      </c>
      <c r="D131" s="204">
        <v>140250</v>
      </c>
      <c r="E131" s="142">
        <v>123912</v>
      </c>
      <c r="F131" s="142">
        <v>4663</v>
      </c>
      <c r="G131" s="142">
        <v>4663</v>
      </c>
      <c r="H131" s="195">
        <v>7012</v>
      </c>
      <c r="I131" s="113">
        <f>'[1]заявка 2 пообъектно+мун.собств.'!$K$11+'[1]заявка 2 пообъектно+мун.собств.'!$K$12</f>
        <v>1694.393548792756</v>
      </c>
      <c r="J131" s="44">
        <f t="shared" si="3"/>
        <v>0</v>
      </c>
    </row>
    <row r="132" spans="1:10" ht="12.75">
      <c r="A132" s="62">
        <v>34</v>
      </c>
      <c r="B132" s="5" t="s">
        <v>248</v>
      </c>
      <c r="C132" s="43" t="s">
        <v>60</v>
      </c>
      <c r="D132" s="204">
        <v>112000</v>
      </c>
      <c r="E132" s="142">
        <v>98952</v>
      </c>
      <c r="F132" s="142">
        <v>3724</v>
      </c>
      <c r="G132" s="142">
        <v>3724</v>
      </c>
      <c r="H132" s="195">
        <v>5600</v>
      </c>
      <c r="I132" s="205">
        <v>1308</v>
      </c>
      <c r="J132" s="44">
        <f t="shared" si="3"/>
        <v>0</v>
      </c>
    </row>
    <row r="133" spans="1:10" ht="12.75">
      <c r="A133" s="62">
        <v>35</v>
      </c>
      <c r="B133" s="5" t="s">
        <v>249</v>
      </c>
      <c r="C133" s="43" t="s">
        <v>60</v>
      </c>
      <c r="D133" s="142">
        <v>55350</v>
      </c>
      <c r="E133" s="142">
        <v>48903</v>
      </c>
      <c r="F133" s="142">
        <v>1840</v>
      </c>
      <c r="G133" s="142">
        <v>1840</v>
      </c>
      <c r="H133" s="195">
        <v>2767</v>
      </c>
      <c r="I133" s="195">
        <v>409.21927391646295</v>
      </c>
      <c r="J133" s="44">
        <f t="shared" si="3"/>
        <v>0</v>
      </c>
    </row>
    <row r="134" spans="1:10" ht="12.75">
      <c r="A134" s="62">
        <v>36</v>
      </c>
      <c r="B134" s="5" t="s">
        <v>250</v>
      </c>
      <c r="C134" s="43" t="s">
        <v>60</v>
      </c>
      <c r="D134" s="142">
        <v>389550</v>
      </c>
      <c r="E134" s="142">
        <v>344167</v>
      </c>
      <c r="F134" s="142">
        <v>12953</v>
      </c>
      <c r="G134" s="142">
        <v>12953</v>
      </c>
      <c r="H134" s="195">
        <v>19477</v>
      </c>
      <c r="I134" s="205">
        <v>4704</v>
      </c>
      <c r="J134" s="44">
        <f t="shared" si="3"/>
        <v>0</v>
      </c>
    </row>
    <row r="135" spans="1:10" ht="12.75">
      <c r="A135" s="62">
        <v>37</v>
      </c>
      <c r="B135" s="5" t="s">
        <v>251</v>
      </c>
      <c r="C135" s="43" t="s">
        <v>60</v>
      </c>
      <c r="D135" s="204">
        <v>100150</v>
      </c>
      <c r="E135" s="142">
        <v>88483</v>
      </c>
      <c r="F135" s="142">
        <v>3330</v>
      </c>
      <c r="G135" s="142">
        <v>3330</v>
      </c>
      <c r="H135" s="195">
        <v>5007</v>
      </c>
      <c r="I135" s="205">
        <v>908</v>
      </c>
      <c r="J135" s="44">
        <f t="shared" si="3"/>
        <v>0</v>
      </c>
    </row>
    <row r="136" spans="1:10" ht="12.75">
      <c r="A136" s="62">
        <v>38</v>
      </c>
      <c r="B136" s="5" t="s">
        <v>252</v>
      </c>
      <c r="C136" s="43" t="s">
        <v>60</v>
      </c>
      <c r="D136" s="142">
        <v>161088</v>
      </c>
      <c r="E136" s="142">
        <v>142322</v>
      </c>
      <c r="F136" s="142">
        <v>5356</v>
      </c>
      <c r="G136" s="142">
        <v>5356</v>
      </c>
      <c r="H136" s="195">
        <v>8054</v>
      </c>
      <c r="I136" s="195">
        <v>1534.662190026191</v>
      </c>
      <c r="J136" s="44">
        <f t="shared" si="3"/>
        <v>0</v>
      </c>
    </row>
    <row r="137" spans="1:10" ht="12.75">
      <c r="A137" s="62">
        <v>39</v>
      </c>
      <c r="B137" s="5" t="s">
        <v>253</v>
      </c>
      <c r="C137" s="43" t="s">
        <v>60</v>
      </c>
      <c r="D137" s="142">
        <v>171350</v>
      </c>
      <c r="E137" s="142">
        <v>151387</v>
      </c>
      <c r="F137" s="142">
        <v>5698</v>
      </c>
      <c r="G137" s="142">
        <v>5698</v>
      </c>
      <c r="H137" s="195">
        <v>8567</v>
      </c>
      <c r="I137" s="205">
        <v>2357</v>
      </c>
      <c r="J137" s="44">
        <f t="shared" si="3"/>
        <v>0</v>
      </c>
    </row>
    <row r="138" spans="1:10" ht="12.75">
      <c r="A138" s="62">
        <v>40</v>
      </c>
      <c r="B138" s="5" t="s">
        <v>254</v>
      </c>
      <c r="C138" s="43" t="s">
        <v>60</v>
      </c>
      <c r="D138" s="142">
        <v>410685</v>
      </c>
      <c r="E138" s="142">
        <v>362839</v>
      </c>
      <c r="F138" s="142">
        <v>13656</v>
      </c>
      <c r="G138" s="142">
        <v>13656</v>
      </c>
      <c r="H138" s="195">
        <v>20534</v>
      </c>
      <c r="I138" s="205">
        <v>5712</v>
      </c>
      <c r="J138" s="44">
        <f t="shared" si="3"/>
        <v>0</v>
      </c>
    </row>
    <row r="139" spans="1:10" ht="12.75">
      <c r="A139" s="62">
        <v>41</v>
      </c>
      <c r="B139" s="5" t="s">
        <v>255</v>
      </c>
      <c r="C139" s="43" t="s">
        <v>60</v>
      </c>
      <c r="D139" s="142">
        <v>182980</v>
      </c>
      <c r="E139" s="142">
        <v>161661</v>
      </c>
      <c r="F139" s="142">
        <v>6085</v>
      </c>
      <c r="G139" s="142">
        <v>6085</v>
      </c>
      <c r="H139" s="195">
        <v>9149</v>
      </c>
      <c r="I139" s="195">
        <v>2568.104853176066</v>
      </c>
      <c r="J139" s="44">
        <f t="shared" si="3"/>
        <v>0</v>
      </c>
    </row>
    <row r="140" spans="1:10" ht="12.75">
      <c r="A140" s="62">
        <v>42</v>
      </c>
      <c r="B140" s="5" t="s">
        <v>256</v>
      </c>
      <c r="C140" s="43" t="s">
        <v>60</v>
      </c>
      <c r="D140" s="142">
        <v>528260</v>
      </c>
      <c r="E140" s="142">
        <v>466717</v>
      </c>
      <c r="F140" s="142">
        <v>17565</v>
      </c>
      <c r="G140" s="142">
        <v>17565</v>
      </c>
      <c r="H140" s="195">
        <v>26413</v>
      </c>
      <c r="I140" s="205">
        <v>5248</v>
      </c>
      <c r="J140" s="44">
        <f t="shared" si="3"/>
        <v>0</v>
      </c>
    </row>
    <row r="141" spans="1:10" ht="12.75">
      <c r="A141" s="62">
        <v>43</v>
      </c>
      <c r="B141" s="5" t="s">
        <v>257</v>
      </c>
      <c r="C141" s="43" t="s">
        <v>60</v>
      </c>
      <c r="D141" s="142">
        <v>85760</v>
      </c>
      <c r="E141" s="142">
        <v>75768</v>
      </c>
      <c r="F141" s="142">
        <v>2852</v>
      </c>
      <c r="G141" s="142">
        <v>2852</v>
      </c>
      <c r="H141" s="195">
        <v>4288</v>
      </c>
      <c r="I141" s="205">
        <v>1416</v>
      </c>
      <c r="J141" s="44">
        <f t="shared" si="3"/>
        <v>0</v>
      </c>
    </row>
    <row r="142" spans="1:10" ht="12.75">
      <c r="A142" s="62">
        <v>44</v>
      </c>
      <c r="B142" s="5" t="s">
        <v>6</v>
      </c>
      <c r="C142" s="43" t="s">
        <v>60</v>
      </c>
      <c r="D142" s="142">
        <v>107450</v>
      </c>
      <c r="E142" s="142">
        <v>94932</v>
      </c>
      <c r="F142" s="142">
        <v>3573</v>
      </c>
      <c r="G142" s="142">
        <v>3573</v>
      </c>
      <c r="H142" s="195">
        <v>5372</v>
      </c>
      <c r="I142" s="205">
        <v>1350</v>
      </c>
      <c r="J142" s="44">
        <f t="shared" si="3"/>
        <v>0</v>
      </c>
    </row>
    <row r="143" spans="1:10" ht="12.75">
      <c r="A143" s="62">
        <v>45</v>
      </c>
      <c r="B143" s="5" t="s">
        <v>7</v>
      </c>
      <c r="C143" s="43" t="s">
        <v>60</v>
      </c>
      <c r="D143" s="142">
        <v>130250</v>
      </c>
      <c r="E143" s="142">
        <v>115076</v>
      </c>
      <c r="F143" s="142">
        <v>4331</v>
      </c>
      <c r="G143" s="142">
        <v>4331</v>
      </c>
      <c r="H143" s="195">
        <v>6512</v>
      </c>
      <c r="I143" s="195">
        <v>1620.3006638429588</v>
      </c>
      <c r="J143" s="44">
        <f t="shared" si="3"/>
        <v>0</v>
      </c>
    </row>
    <row r="144" spans="1:10" ht="12.75">
      <c r="A144" s="62">
        <v>46</v>
      </c>
      <c r="B144" s="5" t="s">
        <v>258</v>
      </c>
      <c r="C144" s="43" t="s">
        <v>60</v>
      </c>
      <c r="D144" s="142">
        <v>232550</v>
      </c>
      <c r="E144" s="142">
        <v>205457</v>
      </c>
      <c r="F144" s="142">
        <v>7733</v>
      </c>
      <c r="G144" s="142">
        <v>7733</v>
      </c>
      <c r="H144" s="195">
        <v>11627</v>
      </c>
      <c r="I144" s="205">
        <v>2851</v>
      </c>
      <c r="J144" s="44">
        <f t="shared" si="3"/>
        <v>0</v>
      </c>
    </row>
    <row r="145" spans="1:10" ht="12.75">
      <c r="A145" s="62">
        <v>47</v>
      </c>
      <c r="B145" s="5" t="s">
        <v>16</v>
      </c>
      <c r="C145" s="43" t="s">
        <v>60</v>
      </c>
      <c r="D145" s="142">
        <v>404400</v>
      </c>
      <c r="E145" s="142">
        <v>357288</v>
      </c>
      <c r="F145" s="142">
        <v>13446</v>
      </c>
      <c r="G145" s="142">
        <v>13446</v>
      </c>
      <c r="H145" s="195">
        <v>20220</v>
      </c>
      <c r="I145" s="205">
        <v>5088</v>
      </c>
      <c r="J145" s="44">
        <f t="shared" si="3"/>
        <v>0</v>
      </c>
    </row>
    <row r="146" spans="1:10" ht="12.75">
      <c r="A146" s="62">
        <v>48</v>
      </c>
      <c r="B146" s="5" t="s">
        <v>259</v>
      </c>
      <c r="C146" s="43" t="s">
        <v>60</v>
      </c>
      <c r="D146" s="142">
        <v>186650</v>
      </c>
      <c r="E146" s="117">
        <v>164905</v>
      </c>
      <c r="F146" s="117">
        <v>6206</v>
      </c>
      <c r="G146" s="117">
        <v>6206</v>
      </c>
      <c r="H146" s="117">
        <v>9333</v>
      </c>
      <c r="I146" s="195">
        <v>3034.10124865667</v>
      </c>
      <c r="J146" s="44">
        <f t="shared" si="3"/>
        <v>0</v>
      </c>
    </row>
    <row r="147" spans="1:10" ht="12.75">
      <c r="A147" s="62">
        <v>49</v>
      </c>
      <c r="B147" s="5" t="s">
        <v>22</v>
      </c>
      <c r="C147" s="43" t="s">
        <v>60</v>
      </c>
      <c r="D147" s="142">
        <v>401650</v>
      </c>
      <c r="E147" s="142">
        <v>354857</v>
      </c>
      <c r="F147" s="142">
        <v>13355</v>
      </c>
      <c r="G147" s="142">
        <v>13355</v>
      </c>
      <c r="H147" s="195">
        <v>20083</v>
      </c>
      <c r="I147" s="205">
        <v>17618</v>
      </c>
      <c r="J147" s="44">
        <f t="shared" si="3"/>
        <v>0</v>
      </c>
    </row>
    <row r="148" spans="1:10" ht="12.75">
      <c r="A148" s="62">
        <v>50</v>
      </c>
      <c r="B148" s="5" t="s">
        <v>260</v>
      </c>
      <c r="C148" s="43" t="s">
        <v>60</v>
      </c>
      <c r="D148" s="142">
        <v>121340</v>
      </c>
      <c r="E148" s="142">
        <v>107203</v>
      </c>
      <c r="F148" s="142">
        <v>4035</v>
      </c>
      <c r="G148" s="142">
        <v>4035</v>
      </c>
      <c r="H148" s="195">
        <v>6067</v>
      </c>
      <c r="I148" s="205">
        <v>4707</v>
      </c>
      <c r="J148" s="44">
        <f t="shared" si="3"/>
        <v>0</v>
      </c>
    </row>
    <row r="149" spans="1:10" ht="12.75">
      <c r="A149" s="62">
        <v>51</v>
      </c>
      <c r="B149" s="5" t="s">
        <v>27</v>
      </c>
      <c r="C149" s="43" t="s">
        <v>60</v>
      </c>
      <c r="D149" s="142">
        <v>456680</v>
      </c>
      <c r="E149" s="117">
        <v>403476</v>
      </c>
      <c r="F149" s="117">
        <v>15185</v>
      </c>
      <c r="G149" s="117">
        <v>15185</v>
      </c>
      <c r="H149" s="117">
        <v>22834</v>
      </c>
      <c r="I149" s="195">
        <v>4867.697751438033</v>
      </c>
      <c r="J149" s="44">
        <f t="shared" si="3"/>
        <v>0</v>
      </c>
    </row>
    <row r="150" spans="1:10" ht="12.75">
      <c r="A150" s="62">
        <v>52</v>
      </c>
      <c r="B150" s="5" t="s">
        <v>28</v>
      </c>
      <c r="C150" s="43" t="s">
        <v>60</v>
      </c>
      <c r="D150" s="142">
        <v>124750</v>
      </c>
      <c r="E150" s="117">
        <v>110216</v>
      </c>
      <c r="F150" s="117">
        <v>4148</v>
      </c>
      <c r="G150" s="117">
        <v>4148</v>
      </c>
      <c r="H150" s="117">
        <v>6238</v>
      </c>
      <c r="I150" s="195">
        <v>1366.8901319706288</v>
      </c>
      <c r="J150" s="44">
        <f t="shared" si="3"/>
        <v>0</v>
      </c>
    </row>
    <row r="151" spans="1:10" ht="12.75">
      <c r="A151" s="62">
        <v>53</v>
      </c>
      <c r="B151" s="5" t="s">
        <v>29</v>
      </c>
      <c r="C151" s="43" t="s">
        <v>60</v>
      </c>
      <c r="D151" s="142">
        <v>92690</v>
      </c>
      <c r="E151" s="142">
        <v>81891</v>
      </c>
      <c r="F151" s="142">
        <v>3082</v>
      </c>
      <c r="G151" s="142">
        <v>3082</v>
      </c>
      <c r="H151" s="195">
        <v>4635</v>
      </c>
      <c r="I151" s="195">
        <v>580.6820330969266</v>
      </c>
      <c r="J151" s="44">
        <f t="shared" si="3"/>
        <v>0</v>
      </c>
    </row>
    <row r="152" spans="1:10" ht="12.75">
      <c r="A152" s="62">
        <v>54</v>
      </c>
      <c r="B152" s="5" t="s">
        <v>261</v>
      </c>
      <c r="C152" s="43" t="s">
        <v>60</v>
      </c>
      <c r="D152" s="142">
        <v>164250</v>
      </c>
      <c r="E152" s="117">
        <v>145115</v>
      </c>
      <c r="F152" s="117">
        <v>5461</v>
      </c>
      <c r="G152" s="117">
        <v>5461</v>
      </c>
      <c r="H152" s="117">
        <v>8213</v>
      </c>
      <c r="I152" s="205">
        <v>2774</v>
      </c>
      <c r="J152" s="44">
        <f t="shared" si="3"/>
        <v>0</v>
      </c>
    </row>
    <row r="153" spans="1:10" ht="12.75">
      <c r="A153" s="62">
        <v>55</v>
      </c>
      <c r="B153" s="5" t="s">
        <v>262</v>
      </c>
      <c r="C153" s="43" t="s">
        <v>60</v>
      </c>
      <c r="D153" s="142">
        <v>1528265</v>
      </c>
      <c r="E153" s="142">
        <v>1350224</v>
      </c>
      <c r="F153" s="142">
        <v>50814</v>
      </c>
      <c r="G153" s="142">
        <v>50814</v>
      </c>
      <c r="H153" s="195">
        <v>76413</v>
      </c>
      <c r="I153" s="205">
        <v>19049</v>
      </c>
      <c r="J153" s="44">
        <f t="shared" si="3"/>
        <v>0</v>
      </c>
    </row>
    <row r="154" spans="1:10" ht="12.75">
      <c r="A154" s="62">
        <v>56</v>
      </c>
      <c r="B154" s="5" t="s">
        <v>263</v>
      </c>
      <c r="C154" s="43" t="s">
        <v>60</v>
      </c>
      <c r="D154" s="142">
        <v>426140</v>
      </c>
      <c r="E154" s="142">
        <v>376495</v>
      </c>
      <c r="F154" s="142">
        <v>14169</v>
      </c>
      <c r="G154" s="142">
        <v>14169</v>
      </c>
      <c r="H154" s="195">
        <v>21307</v>
      </c>
      <c r="I154" s="205">
        <v>6899</v>
      </c>
      <c r="J154" s="44">
        <f t="shared" si="3"/>
        <v>0</v>
      </c>
    </row>
    <row r="155" spans="1:10" ht="12.75">
      <c r="A155" s="62">
        <v>57</v>
      </c>
      <c r="B155" s="5" t="s">
        <v>44</v>
      </c>
      <c r="C155" s="43" t="s">
        <v>60</v>
      </c>
      <c r="D155" s="142">
        <v>83000</v>
      </c>
      <c r="E155" s="142">
        <v>73332</v>
      </c>
      <c r="F155" s="142">
        <v>2759</v>
      </c>
      <c r="G155" s="142">
        <v>2759</v>
      </c>
      <c r="H155" s="195">
        <v>4150</v>
      </c>
      <c r="I155" s="195">
        <v>1232.605805598208</v>
      </c>
      <c r="J155" s="44">
        <f t="shared" si="3"/>
        <v>0</v>
      </c>
    </row>
    <row r="156" spans="1:10" ht="12.75">
      <c r="A156" s="62">
        <v>58</v>
      </c>
      <c r="B156" s="5" t="s">
        <v>264</v>
      </c>
      <c r="C156" s="43" t="s">
        <v>60</v>
      </c>
      <c r="D156" s="142">
        <v>105260</v>
      </c>
      <c r="E156" s="142">
        <v>92997</v>
      </c>
      <c r="F156" s="142">
        <v>3500</v>
      </c>
      <c r="G156" s="142">
        <v>3500</v>
      </c>
      <c r="H156" s="195">
        <v>5263</v>
      </c>
      <c r="I156" s="205">
        <v>1645</v>
      </c>
      <c r="J156" s="44">
        <f t="shared" si="3"/>
        <v>0</v>
      </c>
    </row>
    <row r="157" spans="1:10" ht="12.75">
      <c r="A157" s="62">
        <v>59</v>
      </c>
      <c r="B157" s="5" t="s">
        <v>265</v>
      </c>
      <c r="C157" s="43" t="s">
        <v>60</v>
      </c>
      <c r="D157" s="142">
        <v>109450</v>
      </c>
      <c r="E157" s="117">
        <v>96315</v>
      </c>
      <c r="F157" s="117">
        <v>3831</v>
      </c>
      <c r="G157" s="117">
        <v>3831</v>
      </c>
      <c r="H157" s="117">
        <v>5473</v>
      </c>
      <c r="I157" s="205">
        <v>1754</v>
      </c>
      <c r="J157" s="44">
        <f t="shared" si="3"/>
        <v>0</v>
      </c>
    </row>
    <row r="158" spans="1:10" ht="12.75">
      <c r="A158" s="62">
        <v>60</v>
      </c>
      <c r="B158" s="5" t="s">
        <v>266</v>
      </c>
      <c r="C158" s="43" t="s">
        <v>60</v>
      </c>
      <c r="D158" s="142">
        <v>129800</v>
      </c>
      <c r="E158" s="142">
        <v>114678</v>
      </c>
      <c r="F158" s="142">
        <v>4316</v>
      </c>
      <c r="G158" s="142">
        <v>4316</v>
      </c>
      <c r="H158" s="195">
        <v>6490</v>
      </c>
      <c r="I158" s="195">
        <v>2310.2386881047237</v>
      </c>
      <c r="J158" s="44">
        <f t="shared" si="3"/>
        <v>0</v>
      </c>
    </row>
    <row r="159" spans="1:10" ht="12.75">
      <c r="A159" s="62">
        <v>61</v>
      </c>
      <c r="B159" s="5" t="s">
        <v>48</v>
      </c>
      <c r="C159" s="43" t="s">
        <v>60</v>
      </c>
      <c r="D159" s="142">
        <v>445400</v>
      </c>
      <c r="E159" s="142">
        <v>393510</v>
      </c>
      <c r="F159" s="142">
        <v>14810</v>
      </c>
      <c r="G159" s="142">
        <v>14810</v>
      </c>
      <c r="H159" s="195">
        <v>22270</v>
      </c>
      <c r="I159" s="205">
        <v>6927</v>
      </c>
      <c r="J159" s="44">
        <f t="shared" si="3"/>
        <v>0</v>
      </c>
    </row>
    <row r="160" spans="1:10" ht="12.75">
      <c r="A160" s="62">
        <v>62</v>
      </c>
      <c r="B160" s="5" t="s">
        <v>49</v>
      </c>
      <c r="C160" s="43" t="s">
        <v>60</v>
      </c>
      <c r="D160" s="142">
        <v>712200</v>
      </c>
      <c r="E160" s="142">
        <v>629230</v>
      </c>
      <c r="F160" s="142">
        <v>23680</v>
      </c>
      <c r="G160" s="142">
        <v>23680</v>
      </c>
      <c r="H160" s="195">
        <v>35610</v>
      </c>
      <c r="I160" s="205">
        <v>15585</v>
      </c>
      <c r="J160" s="44">
        <f t="shared" si="3"/>
        <v>0</v>
      </c>
    </row>
    <row r="161" spans="1:10" ht="12.75">
      <c r="A161" s="62">
        <v>63</v>
      </c>
      <c r="B161" s="5" t="s">
        <v>267</v>
      </c>
      <c r="C161" s="43" t="s">
        <v>60</v>
      </c>
      <c r="D161" s="142">
        <v>123150</v>
      </c>
      <c r="E161" s="117">
        <v>108802</v>
      </c>
      <c r="F161" s="117">
        <v>4095</v>
      </c>
      <c r="G161" s="117">
        <v>4095</v>
      </c>
      <c r="H161" s="117">
        <v>6158</v>
      </c>
      <c r="I161" s="195">
        <v>1701.7058696590423</v>
      </c>
      <c r="J161" s="44">
        <f t="shared" si="3"/>
        <v>0</v>
      </c>
    </row>
    <row r="162" spans="1:10" ht="12.75">
      <c r="A162" s="62">
        <v>64</v>
      </c>
      <c r="B162" s="5" t="s">
        <v>268</v>
      </c>
      <c r="C162" s="43" t="s">
        <v>60</v>
      </c>
      <c r="D162" s="142">
        <f>'[1]заявка 2 пообъектно+мун.собств.'!$F$118-'[1]заявка 2 пообъектно+мун.собств.'!$F$117</f>
        <v>596600</v>
      </c>
      <c r="E162" s="117">
        <v>527096</v>
      </c>
      <c r="F162" s="117">
        <v>19837</v>
      </c>
      <c r="G162" s="117">
        <v>19837</v>
      </c>
      <c r="H162" s="117">
        <v>29830</v>
      </c>
      <c r="I162" s="195">
        <f>'[1]заявка 2 пообъектно+мун.собств.'!$K$118-'[1]заявка 2 пообъектно+мун.собств.'!$K$117</f>
        <v>6162.802883033764</v>
      </c>
      <c r="J162" s="44">
        <f>E162+F162+G162+H162-D162</f>
        <v>0</v>
      </c>
    </row>
    <row r="163" spans="1:10" ht="12.75">
      <c r="A163" s="62">
        <v>65</v>
      </c>
      <c r="B163" s="5" t="s">
        <v>269</v>
      </c>
      <c r="C163" s="43" t="s">
        <v>60</v>
      </c>
      <c r="D163" s="142">
        <v>208350</v>
      </c>
      <c r="E163" s="117">
        <v>184076</v>
      </c>
      <c r="F163" s="117">
        <v>6928</v>
      </c>
      <c r="G163" s="117">
        <v>6928</v>
      </c>
      <c r="H163" s="117">
        <v>10418</v>
      </c>
      <c r="I163" s="195">
        <v>4638.66429668392</v>
      </c>
      <c r="J163" s="44">
        <f>E163+F163+G163+H163-D163</f>
        <v>0</v>
      </c>
    </row>
    <row r="164" spans="1:10" ht="12.75">
      <c r="A164" s="62">
        <v>66</v>
      </c>
      <c r="B164" s="5" t="s">
        <v>270</v>
      </c>
      <c r="C164" s="43" t="s">
        <v>60</v>
      </c>
      <c r="D164" s="142">
        <v>212850</v>
      </c>
      <c r="E164" s="142">
        <v>188053</v>
      </c>
      <c r="F164" s="142">
        <v>7077</v>
      </c>
      <c r="G164" s="142">
        <v>7077</v>
      </c>
      <c r="H164" s="195">
        <v>10643</v>
      </c>
      <c r="I164" s="195">
        <v>3481.2750601443468</v>
      </c>
      <c r="J164" s="44">
        <f>E164+F164+G164+H164-D164</f>
        <v>0</v>
      </c>
    </row>
    <row r="165" spans="1:10" ht="12.75">
      <c r="A165" s="62">
        <v>67</v>
      </c>
      <c r="B165" s="161" t="s">
        <v>271</v>
      </c>
      <c r="C165" s="43" t="s">
        <v>60</v>
      </c>
      <c r="D165" s="162">
        <f>'[1]заявка 2 пообъектно+мун.собств.'!$F$127-'[1]заявка 2 пообъектно+мун.собств.'!$F$128</f>
        <v>110841</v>
      </c>
      <c r="E165" s="117">
        <v>97929</v>
      </c>
      <c r="F165" s="117">
        <v>3685</v>
      </c>
      <c r="G165" s="117">
        <v>3685</v>
      </c>
      <c r="H165" s="117">
        <v>5542</v>
      </c>
      <c r="I165" s="206">
        <f>'[1]заявка 2 пообъектно+мун.собств.'!$K$130+'[1]заявка 2 пообъектно+мун.собств.'!$K$129</f>
        <v>1458</v>
      </c>
      <c r="J165" s="44">
        <f>E165+F165+G165+H165-D165</f>
        <v>0</v>
      </c>
    </row>
    <row r="166" spans="1:10" ht="30" customHeight="1">
      <c r="A166" s="207"/>
      <c r="B166" s="201" t="s">
        <v>55</v>
      </c>
      <c r="C166" s="11"/>
      <c r="D166" s="131">
        <f aca="true" t="shared" si="4" ref="D166:I166">SUM(D98:D165)</f>
        <v>25619479</v>
      </c>
      <c r="E166" s="131">
        <f t="shared" si="4"/>
        <v>20908738</v>
      </c>
      <c r="F166" s="131">
        <f t="shared" si="4"/>
        <v>787100</v>
      </c>
      <c r="G166" s="131">
        <f t="shared" si="4"/>
        <v>2657470</v>
      </c>
      <c r="H166" s="131">
        <f t="shared" si="4"/>
        <v>1266171</v>
      </c>
      <c r="I166" s="131">
        <f t="shared" si="4"/>
        <v>376100.3442981407</v>
      </c>
      <c r="J166" s="30"/>
    </row>
    <row r="167" spans="1:10" ht="27" customHeight="1">
      <c r="A167" s="64"/>
      <c r="B167" s="12" t="s">
        <v>65</v>
      </c>
      <c r="C167" s="12"/>
      <c r="D167" s="138"/>
      <c r="E167" s="138"/>
      <c r="F167" s="138"/>
      <c r="G167" s="138"/>
      <c r="H167" s="138"/>
      <c r="I167" s="139"/>
      <c r="J167" s="35"/>
    </row>
    <row r="168" spans="1:10" ht="12.75">
      <c r="A168" s="65">
        <v>1</v>
      </c>
      <c r="B168" s="35" t="s">
        <v>66</v>
      </c>
      <c r="C168" s="7" t="s">
        <v>228</v>
      </c>
      <c r="D168" s="117">
        <v>55000</v>
      </c>
      <c r="E168" s="117">
        <v>48592.5</v>
      </c>
      <c r="F168" s="117">
        <v>1828.75</v>
      </c>
      <c r="G168" s="117">
        <v>1828.75</v>
      </c>
      <c r="H168" s="117">
        <v>2750</v>
      </c>
      <c r="I168" s="113">
        <v>619</v>
      </c>
      <c r="J168" s="44">
        <f aca="true" t="shared" si="5" ref="J168:J195">E168+F168+G168+H168-D168</f>
        <v>0</v>
      </c>
    </row>
    <row r="169" spans="1:10" ht="12.75">
      <c r="A169" s="65">
        <v>2</v>
      </c>
      <c r="B169" s="35" t="s">
        <v>67</v>
      </c>
      <c r="C169" s="7" t="s">
        <v>228</v>
      </c>
      <c r="D169" s="117">
        <v>55000</v>
      </c>
      <c r="E169" s="117">
        <v>48592.5</v>
      </c>
      <c r="F169" s="117">
        <v>1828.75</v>
      </c>
      <c r="G169" s="117">
        <v>1828.75</v>
      </c>
      <c r="H169" s="117">
        <v>2750</v>
      </c>
      <c r="I169" s="113">
        <v>773</v>
      </c>
      <c r="J169" s="44">
        <f t="shared" si="5"/>
        <v>0</v>
      </c>
    </row>
    <row r="170" spans="1:10" ht="12.75">
      <c r="A170" s="65">
        <v>3</v>
      </c>
      <c r="B170" s="35" t="s">
        <v>68</v>
      </c>
      <c r="C170" s="7" t="s">
        <v>228</v>
      </c>
      <c r="D170" s="117">
        <v>55000</v>
      </c>
      <c r="E170" s="117">
        <v>48592.5</v>
      </c>
      <c r="F170" s="117">
        <v>1828.75</v>
      </c>
      <c r="G170" s="117">
        <v>1828.75</v>
      </c>
      <c r="H170" s="117">
        <v>2750</v>
      </c>
      <c r="I170" s="113">
        <v>654</v>
      </c>
      <c r="J170" s="44">
        <f t="shared" si="5"/>
        <v>0</v>
      </c>
    </row>
    <row r="171" spans="1:10" ht="12.75">
      <c r="A171" s="65">
        <v>4</v>
      </c>
      <c r="B171" s="35" t="s">
        <v>69</v>
      </c>
      <c r="C171" s="7" t="s">
        <v>228</v>
      </c>
      <c r="D171" s="117">
        <v>55000</v>
      </c>
      <c r="E171" s="117">
        <v>48592.5</v>
      </c>
      <c r="F171" s="117">
        <v>1828.75</v>
      </c>
      <c r="G171" s="117">
        <v>1828.75</v>
      </c>
      <c r="H171" s="117">
        <v>2750</v>
      </c>
      <c r="I171" s="113">
        <v>580</v>
      </c>
      <c r="J171" s="44">
        <f t="shared" si="5"/>
        <v>0</v>
      </c>
    </row>
    <row r="172" spans="1:10" ht="12.75">
      <c r="A172" s="65">
        <v>5</v>
      </c>
      <c r="B172" s="35" t="s">
        <v>70</v>
      </c>
      <c r="C172" s="7" t="s">
        <v>228</v>
      </c>
      <c r="D172" s="117">
        <v>55000</v>
      </c>
      <c r="E172" s="117">
        <v>48592.5</v>
      </c>
      <c r="F172" s="117">
        <v>1828.75</v>
      </c>
      <c r="G172" s="117">
        <v>1828.75</v>
      </c>
      <c r="H172" s="117">
        <v>2750</v>
      </c>
      <c r="I172" s="113">
        <v>685</v>
      </c>
      <c r="J172" s="44">
        <f t="shared" si="5"/>
        <v>0</v>
      </c>
    </row>
    <row r="173" spans="1:10" ht="12.75">
      <c r="A173" s="65">
        <v>6</v>
      </c>
      <c r="B173" s="35" t="s">
        <v>71</v>
      </c>
      <c r="C173" s="7" t="s">
        <v>228</v>
      </c>
      <c r="D173" s="117">
        <v>55000</v>
      </c>
      <c r="E173" s="117">
        <v>48592.5</v>
      </c>
      <c r="F173" s="117">
        <v>1828.75</v>
      </c>
      <c r="G173" s="117">
        <v>1828.75</v>
      </c>
      <c r="H173" s="117">
        <v>2750</v>
      </c>
      <c r="I173" s="113">
        <v>693</v>
      </c>
      <c r="J173" s="44">
        <f t="shared" si="5"/>
        <v>0</v>
      </c>
    </row>
    <row r="174" spans="1:10" ht="12.75">
      <c r="A174" s="65">
        <v>7</v>
      </c>
      <c r="B174" s="35" t="s">
        <v>72</v>
      </c>
      <c r="C174" s="7" t="s">
        <v>228</v>
      </c>
      <c r="D174" s="117">
        <v>55000</v>
      </c>
      <c r="E174" s="117">
        <v>48592.5</v>
      </c>
      <c r="F174" s="117">
        <v>1828.75</v>
      </c>
      <c r="G174" s="117">
        <v>1828.75</v>
      </c>
      <c r="H174" s="117">
        <v>2750</v>
      </c>
      <c r="I174" s="113">
        <v>751</v>
      </c>
      <c r="J174" s="44">
        <f t="shared" si="5"/>
        <v>0</v>
      </c>
    </row>
    <row r="175" spans="1:10" ht="12.75">
      <c r="A175" s="65">
        <v>8</v>
      </c>
      <c r="B175" s="35" t="s">
        <v>73</v>
      </c>
      <c r="C175" s="7" t="s">
        <v>228</v>
      </c>
      <c r="D175" s="117">
        <v>30000</v>
      </c>
      <c r="E175" s="117">
        <v>26505</v>
      </c>
      <c r="F175" s="117">
        <v>997.5</v>
      </c>
      <c r="G175" s="117">
        <v>997.5</v>
      </c>
      <c r="H175" s="117">
        <v>1500</v>
      </c>
      <c r="I175" s="113">
        <v>313</v>
      </c>
      <c r="J175" s="44">
        <f t="shared" si="5"/>
        <v>0</v>
      </c>
    </row>
    <row r="176" spans="1:10" ht="12.75">
      <c r="A176" s="65">
        <v>9</v>
      </c>
      <c r="B176" s="35" t="s">
        <v>74</v>
      </c>
      <c r="C176" s="7" t="s">
        <v>228</v>
      </c>
      <c r="D176" s="117">
        <v>55000</v>
      </c>
      <c r="E176" s="117">
        <v>48592.5</v>
      </c>
      <c r="F176" s="117">
        <v>1828.75</v>
      </c>
      <c r="G176" s="117">
        <v>1828.75</v>
      </c>
      <c r="H176" s="117">
        <v>2750</v>
      </c>
      <c r="I176" s="113">
        <v>707</v>
      </c>
      <c r="J176" s="44">
        <f t="shared" si="5"/>
        <v>0</v>
      </c>
    </row>
    <row r="177" spans="1:10" ht="12.75">
      <c r="A177" s="65">
        <v>10</v>
      </c>
      <c r="B177" s="35" t="s">
        <v>75</v>
      </c>
      <c r="C177" s="7" t="s">
        <v>228</v>
      </c>
      <c r="D177" s="117">
        <v>55000</v>
      </c>
      <c r="E177" s="117">
        <v>48592.5</v>
      </c>
      <c r="F177" s="117">
        <v>1828.75</v>
      </c>
      <c r="G177" s="117">
        <v>1828.75</v>
      </c>
      <c r="H177" s="117">
        <v>2750</v>
      </c>
      <c r="I177" s="113">
        <v>961</v>
      </c>
      <c r="J177" s="44">
        <f t="shared" si="5"/>
        <v>0</v>
      </c>
    </row>
    <row r="178" spans="1:10" ht="12.75">
      <c r="A178" s="65">
        <v>11</v>
      </c>
      <c r="B178" s="35" t="s">
        <v>76</v>
      </c>
      <c r="C178" s="7" t="s">
        <v>228</v>
      </c>
      <c r="D178" s="117">
        <v>30000</v>
      </c>
      <c r="E178" s="117">
        <v>26505</v>
      </c>
      <c r="F178" s="117">
        <v>997.5</v>
      </c>
      <c r="G178" s="117">
        <v>997.5</v>
      </c>
      <c r="H178" s="117">
        <v>1500</v>
      </c>
      <c r="I178" s="113">
        <v>378</v>
      </c>
      <c r="J178" s="44">
        <f t="shared" si="5"/>
        <v>0</v>
      </c>
    </row>
    <row r="179" spans="1:10" ht="12.75">
      <c r="A179" s="65">
        <v>12</v>
      </c>
      <c r="B179" s="35" t="s">
        <v>77</v>
      </c>
      <c r="C179" s="7" t="s">
        <v>228</v>
      </c>
      <c r="D179" s="117">
        <v>55000</v>
      </c>
      <c r="E179" s="117">
        <v>48592.5</v>
      </c>
      <c r="F179" s="117">
        <v>1828.75</v>
      </c>
      <c r="G179" s="117">
        <v>1828.75</v>
      </c>
      <c r="H179" s="117">
        <v>2750</v>
      </c>
      <c r="I179" s="113">
        <v>737</v>
      </c>
      <c r="J179" s="44">
        <f t="shared" si="5"/>
        <v>0</v>
      </c>
    </row>
    <row r="180" spans="1:10" ht="12.75">
      <c r="A180" s="65">
        <v>13</v>
      </c>
      <c r="B180" s="35" t="s">
        <v>78</v>
      </c>
      <c r="C180" s="7" t="s">
        <v>228</v>
      </c>
      <c r="D180" s="117">
        <v>55000</v>
      </c>
      <c r="E180" s="117">
        <v>48592.5</v>
      </c>
      <c r="F180" s="117">
        <v>1828.75</v>
      </c>
      <c r="G180" s="117">
        <v>1828.75</v>
      </c>
      <c r="H180" s="117">
        <v>2750</v>
      </c>
      <c r="I180" s="113">
        <v>525</v>
      </c>
      <c r="J180" s="44">
        <f t="shared" si="5"/>
        <v>0</v>
      </c>
    </row>
    <row r="181" spans="1:10" ht="12.75">
      <c r="A181" s="65">
        <v>14</v>
      </c>
      <c r="B181" s="35" t="s">
        <v>79</v>
      </c>
      <c r="C181" s="7" t="s">
        <v>228</v>
      </c>
      <c r="D181" s="117">
        <v>55000</v>
      </c>
      <c r="E181" s="117">
        <v>48592.5</v>
      </c>
      <c r="F181" s="117">
        <v>1828.75</v>
      </c>
      <c r="G181" s="117">
        <v>1828.75</v>
      </c>
      <c r="H181" s="117">
        <v>2750</v>
      </c>
      <c r="I181" s="113">
        <v>289</v>
      </c>
      <c r="J181" s="44">
        <f t="shared" si="5"/>
        <v>0</v>
      </c>
    </row>
    <row r="182" spans="1:10" ht="12.75">
      <c r="A182" s="65">
        <v>15</v>
      </c>
      <c r="B182" s="35" t="s">
        <v>80</v>
      </c>
      <c r="C182" s="7" t="s">
        <v>228</v>
      </c>
      <c r="D182" s="117">
        <v>55000</v>
      </c>
      <c r="E182" s="117">
        <v>48592.5</v>
      </c>
      <c r="F182" s="117">
        <v>1828.75</v>
      </c>
      <c r="G182" s="117">
        <v>1828.75</v>
      </c>
      <c r="H182" s="117">
        <v>2750</v>
      </c>
      <c r="I182" s="113">
        <v>737</v>
      </c>
      <c r="J182" s="44">
        <f t="shared" si="5"/>
        <v>0</v>
      </c>
    </row>
    <row r="183" spans="1:10" ht="12.75">
      <c r="A183" s="65">
        <v>16</v>
      </c>
      <c r="B183" s="35" t="s">
        <v>81</v>
      </c>
      <c r="C183" s="7" t="s">
        <v>228</v>
      </c>
      <c r="D183" s="117">
        <v>55000</v>
      </c>
      <c r="E183" s="117">
        <v>48592.5</v>
      </c>
      <c r="F183" s="117">
        <v>1828.75</v>
      </c>
      <c r="G183" s="117">
        <v>1828.75</v>
      </c>
      <c r="H183" s="117">
        <v>2750</v>
      </c>
      <c r="I183" s="113">
        <v>855</v>
      </c>
      <c r="J183" s="44">
        <f t="shared" si="5"/>
        <v>0</v>
      </c>
    </row>
    <row r="184" spans="1:10" ht="12.75">
      <c r="A184" s="65">
        <v>17</v>
      </c>
      <c r="B184" s="35" t="s">
        <v>117</v>
      </c>
      <c r="C184" s="7" t="s">
        <v>228</v>
      </c>
      <c r="D184" s="117">
        <v>3000</v>
      </c>
      <c r="E184" s="117">
        <v>2650</v>
      </c>
      <c r="F184" s="117">
        <v>100</v>
      </c>
      <c r="G184" s="117">
        <v>100</v>
      </c>
      <c r="H184" s="117">
        <v>150</v>
      </c>
      <c r="I184" s="113">
        <v>31</v>
      </c>
      <c r="J184" s="44">
        <f t="shared" si="5"/>
        <v>0</v>
      </c>
    </row>
    <row r="185" spans="1:10" ht="12.75">
      <c r="A185" s="65">
        <v>18</v>
      </c>
      <c r="B185" s="35" t="s">
        <v>119</v>
      </c>
      <c r="C185" s="7" t="s">
        <v>228</v>
      </c>
      <c r="D185" s="117">
        <v>3000</v>
      </c>
      <c r="E185" s="117">
        <v>2650</v>
      </c>
      <c r="F185" s="117">
        <v>100</v>
      </c>
      <c r="G185" s="117">
        <v>100</v>
      </c>
      <c r="H185" s="117">
        <v>150</v>
      </c>
      <c r="I185" s="113">
        <v>37</v>
      </c>
      <c r="J185" s="44">
        <f t="shared" si="5"/>
        <v>0</v>
      </c>
    </row>
    <row r="186" spans="1:10" ht="12.75">
      <c r="A186" s="65">
        <v>19</v>
      </c>
      <c r="B186" s="35" t="s">
        <v>121</v>
      </c>
      <c r="C186" s="7" t="s">
        <v>228</v>
      </c>
      <c r="D186" s="117">
        <v>3000</v>
      </c>
      <c r="E186" s="117">
        <v>2650</v>
      </c>
      <c r="F186" s="117">
        <v>100</v>
      </c>
      <c r="G186" s="117">
        <v>100</v>
      </c>
      <c r="H186" s="117">
        <v>150</v>
      </c>
      <c r="I186" s="113">
        <v>61</v>
      </c>
      <c r="J186" s="44">
        <f t="shared" si="5"/>
        <v>0</v>
      </c>
    </row>
    <row r="187" spans="1:10" ht="12.75">
      <c r="A187" s="65">
        <v>20</v>
      </c>
      <c r="B187" s="35" t="s">
        <v>247</v>
      </c>
      <c r="C187" s="7" t="s">
        <v>228</v>
      </c>
      <c r="D187" s="142">
        <v>8000</v>
      </c>
      <c r="E187" s="117">
        <f>D187-F187-G187-H187</f>
        <v>7068</v>
      </c>
      <c r="F187" s="117">
        <f>(D187-H187)*3.5/100</f>
        <v>266</v>
      </c>
      <c r="G187" s="117">
        <f>(D187-H187)*3.5/100</f>
        <v>266</v>
      </c>
      <c r="H187" s="117">
        <f>D187*5/100</f>
        <v>400</v>
      </c>
      <c r="I187" s="195">
        <v>96.64989939637826</v>
      </c>
      <c r="J187" s="44">
        <f t="shared" si="5"/>
        <v>0</v>
      </c>
    </row>
    <row r="188" spans="1:10" ht="12.75">
      <c r="A188" s="65">
        <v>21</v>
      </c>
      <c r="B188" s="35" t="s">
        <v>248</v>
      </c>
      <c r="C188" s="7" t="s">
        <v>228</v>
      </c>
      <c r="D188" s="117">
        <v>8000</v>
      </c>
      <c r="E188" s="117">
        <f aca="true" t="shared" si="6" ref="E188:E195">D188-F188-G188-H188</f>
        <v>7068</v>
      </c>
      <c r="F188" s="117">
        <f aca="true" t="shared" si="7" ref="F188:F195">(D188-H188)*3.5/100</f>
        <v>266</v>
      </c>
      <c r="G188" s="117">
        <f aca="true" t="shared" si="8" ref="G188:G195">(D188-H188)*3.5/100</f>
        <v>266</v>
      </c>
      <c r="H188" s="117">
        <f aca="true" t="shared" si="9" ref="H188:H195">D188*5/100</f>
        <v>400</v>
      </c>
      <c r="I188" s="195">
        <v>86.93308721735119</v>
      </c>
      <c r="J188" s="44">
        <f t="shared" si="5"/>
        <v>0</v>
      </c>
    </row>
    <row r="189" spans="1:10" ht="12.75">
      <c r="A189" s="65">
        <v>22</v>
      </c>
      <c r="B189" s="35" t="s">
        <v>251</v>
      </c>
      <c r="C189" s="7" t="s">
        <v>228</v>
      </c>
      <c r="D189" s="117">
        <v>8000</v>
      </c>
      <c r="E189" s="117">
        <f t="shared" si="6"/>
        <v>7068</v>
      </c>
      <c r="F189" s="117">
        <f t="shared" si="7"/>
        <v>266</v>
      </c>
      <c r="G189" s="117">
        <f t="shared" si="8"/>
        <v>266</v>
      </c>
      <c r="H189" s="117">
        <f t="shared" si="9"/>
        <v>400</v>
      </c>
      <c r="I189" s="208">
        <v>72.55988727101928</v>
      </c>
      <c r="J189" s="44">
        <f t="shared" si="5"/>
        <v>0</v>
      </c>
    </row>
    <row r="190" spans="1:10" ht="12.75">
      <c r="A190" s="65">
        <v>23</v>
      </c>
      <c r="B190" s="35" t="s">
        <v>254</v>
      </c>
      <c r="C190" s="7" t="s">
        <v>228</v>
      </c>
      <c r="D190" s="117">
        <v>65000</v>
      </c>
      <c r="E190" s="117">
        <f t="shared" si="6"/>
        <v>57427.5</v>
      </c>
      <c r="F190" s="117">
        <f t="shared" si="7"/>
        <v>2161.25</v>
      </c>
      <c r="G190" s="117">
        <f t="shared" si="8"/>
        <v>2161.25</v>
      </c>
      <c r="H190" s="117">
        <f t="shared" si="9"/>
        <v>3250</v>
      </c>
      <c r="I190" s="195">
        <v>904.0825285338018</v>
      </c>
      <c r="J190" s="44">
        <f t="shared" si="5"/>
        <v>0</v>
      </c>
    </row>
    <row r="191" spans="1:10" ht="12.75">
      <c r="A191" s="65">
        <v>24</v>
      </c>
      <c r="B191" s="35" t="s">
        <v>256</v>
      </c>
      <c r="C191" s="7" t="s">
        <v>228</v>
      </c>
      <c r="D191" s="117">
        <v>65000</v>
      </c>
      <c r="E191" s="117">
        <f t="shared" si="6"/>
        <v>57427.5</v>
      </c>
      <c r="F191" s="117">
        <f t="shared" si="7"/>
        <v>2161.25</v>
      </c>
      <c r="G191" s="117">
        <f t="shared" si="8"/>
        <v>2161.25</v>
      </c>
      <c r="H191" s="117">
        <f t="shared" si="9"/>
        <v>3250</v>
      </c>
      <c r="I191" s="195">
        <v>645.7147451358741</v>
      </c>
      <c r="J191" s="44">
        <f t="shared" si="5"/>
        <v>0</v>
      </c>
    </row>
    <row r="192" spans="1:10" ht="12.75">
      <c r="A192" s="65">
        <v>25</v>
      </c>
      <c r="B192" s="5" t="s">
        <v>262</v>
      </c>
      <c r="C192" s="7" t="s">
        <v>228</v>
      </c>
      <c r="D192" s="142">
        <v>65000</v>
      </c>
      <c r="E192" s="117">
        <f t="shared" si="6"/>
        <v>57427.5</v>
      </c>
      <c r="F192" s="117">
        <f t="shared" si="7"/>
        <v>2161.25</v>
      </c>
      <c r="G192" s="117">
        <f t="shared" si="8"/>
        <v>2161.25</v>
      </c>
      <c r="H192" s="117">
        <f t="shared" si="9"/>
        <v>3250</v>
      </c>
      <c r="I192" s="195">
        <v>810.2033669359881</v>
      </c>
      <c r="J192" s="44">
        <f t="shared" si="5"/>
        <v>0</v>
      </c>
    </row>
    <row r="193" spans="1:10" ht="12.75">
      <c r="A193" s="65">
        <v>26</v>
      </c>
      <c r="B193" s="35" t="s">
        <v>263</v>
      </c>
      <c r="C193" s="7" t="s">
        <v>228</v>
      </c>
      <c r="D193" s="142">
        <v>65000</v>
      </c>
      <c r="E193" s="117">
        <f t="shared" si="6"/>
        <v>57427.5</v>
      </c>
      <c r="F193" s="117">
        <f t="shared" si="7"/>
        <v>2161.25</v>
      </c>
      <c r="G193" s="117">
        <f t="shared" si="8"/>
        <v>2161.25</v>
      </c>
      <c r="H193" s="117">
        <f t="shared" si="9"/>
        <v>3250</v>
      </c>
      <c r="I193" s="195">
        <v>1052.327621964838</v>
      </c>
      <c r="J193" s="44">
        <f t="shared" si="5"/>
        <v>0</v>
      </c>
    </row>
    <row r="194" spans="1:10" ht="12.75">
      <c r="A194" s="65">
        <v>27</v>
      </c>
      <c r="B194" s="161" t="s">
        <v>272</v>
      </c>
      <c r="C194" s="7" t="s">
        <v>228</v>
      </c>
      <c r="D194" s="142">
        <v>65000</v>
      </c>
      <c r="E194" s="117">
        <f t="shared" si="6"/>
        <v>57427.5</v>
      </c>
      <c r="F194" s="117">
        <f t="shared" si="7"/>
        <v>2161.25</v>
      </c>
      <c r="G194" s="117">
        <f t="shared" si="8"/>
        <v>2161.25</v>
      </c>
      <c r="H194" s="117">
        <f t="shared" si="9"/>
        <v>3250</v>
      </c>
      <c r="I194" s="195">
        <v>671.4418159523879</v>
      </c>
      <c r="J194" s="44">
        <f t="shared" si="5"/>
        <v>0</v>
      </c>
    </row>
    <row r="195" spans="1:10" ht="12.75">
      <c r="A195" s="65">
        <v>28</v>
      </c>
      <c r="B195" s="161" t="s">
        <v>271</v>
      </c>
      <c r="C195" s="7" t="s">
        <v>228</v>
      </c>
      <c r="D195" s="117">
        <v>8000</v>
      </c>
      <c r="E195" s="117">
        <f t="shared" si="6"/>
        <v>7068</v>
      </c>
      <c r="F195" s="117">
        <f t="shared" si="7"/>
        <v>266</v>
      </c>
      <c r="G195" s="117">
        <f t="shared" si="8"/>
        <v>266</v>
      </c>
      <c r="H195" s="117">
        <f t="shared" si="9"/>
        <v>400</v>
      </c>
      <c r="I195" s="195">
        <v>113.4178002936572</v>
      </c>
      <c r="J195" s="44">
        <f t="shared" si="5"/>
        <v>0</v>
      </c>
    </row>
    <row r="196" spans="1:10" s="14" customFormat="1" ht="12.75">
      <c r="A196" s="66"/>
      <c r="B196" s="36" t="s">
        <v>55</v>
      </c>
      <c r="C196" s="13"/>
      <c r="D196" s="132">
        <f aca="true" t="shared" si="10" ref="D196:I196">SUM(D168:D195)</f>
        <v>1196000</v>
      </c>
      <c r="E196" s="132">
        <f t="shared" si="10"/>
        <v>1056664.5</v>
      </c>
      <c r="F196" s="132">
        <f t="shared" si="10"/>
        <v>39767.75</v>
      </c>
      <c r="G196" s="132">
        <f t="shared" si="10"/>
        <v>39767.75</v>
      </c>
      <c r="H196" s="132">
        <f t="shared" si="10"/>
        <v>59800</v>
      </c>
      <c r="I196" s="132">
        <f t="shared" si="10"/>
        <v>14839.330752701295</v>
      </c>
      <c r="J196" s="34"/>
    </row>
    <row r="197" spans="1:10" ht="24.75" customHeight="1">
      <c r="A197" s="292" t="s">
        <v>202</v>
      </c>
      <c r="B197" s="293"/>
      <c r="C197" s="33"/>
      <c r="D197" s="131"/>
      <c r="E197" s="132"/>
      <c r="F197" s="132"/>
      <c r="G197" s="132"/>
      <c r="H197" s="132"/>
      <c r="I197" s="133"/>
      <c r="J197" s="35"/>
    </row>
    <row r="198" spans="1:10" ht="12.75">
      <c r="A198" s="62">
        <v>1</v>
      </c>
      <c r="B198" s="10" t="s">
        <v>57</v>
      </c>
      <c r="C198" s="47" t="s">
        <v>61</v>
      </c>
      <c r="D198" s="114">
        <v>1311096</v>
      </c>
      <c r="E198" s="112">
        <v>1158353</v>
      </c>
      <c r="F198" s="112">
        <v>43593</v>
      </c>
      <c r="G198" s="112">
        <v>43593</v>
      </c>
      <c r="H198" s="112">
        <v>65557</v>
      </c>
      <c r="I198" s="113">
        <v>49005</v>
      </c>
      <c r="J198" s="44">
        <f aca="true" t="shared" si="11" ref="J198:J218">E198+F198+G198+H198-D198</f>
        <v>0</v>
      </c>
    </row>
    <row r="199" spans="1:10" ht="12.75">
      <c r="A199" s="62">
        <v>2</v>
      </c>
      <c r="B199" s="5" t="s">
        <v>12</v>
      </c>
      <c r="C199" s="48" t="s">
        <v>61</v>
      </c>
      <c r="D199" s="111">
        <v>1429932</v>
      </c>
      <c r="E199" s="112">
        <v>1263345</v>
      </c>
      <c r="F199" s="112">
        <v>47545</v>
      </c>
      <c r="G199" s="112">
        <v>47545</v>
      </c>
      <c r="H199" s="112">
        <v>71497</v>
      </c>
      <c r="I199" s="113">
        <v>33499</v>
      </c>
      <c r="J199" s="44">
        <f t="shared" si="11"/>
        <v>0</v>
      </c>
    </row>
    <row r="200" spans="1:10" ht="12.75">
      <c r="A200" s="62">
        <v>3</v>
      </c>
      <c r="B200" s="5" t="s">
        <v>14</v>
      </c>
      <c r="C200" s="48"/>
      <c r="D200" s="111">
        <v>556203</v>
      </c>
      <c r="E200" s="112">
        <v>491405</v>
      </c>
      <c r="F200" s="112">
        <v>18494</v>
      </c>
      <c r="G200" s="112">
        <v>18494</v>
      </c>
      <c r="H200" s="112">
        <v>27810</v>
      </c>
      <c r="I200" s="113">
        <v>8390</v>
      </c>
      <c r="J200" s="44">
        <f t="shared" si="11"/>
        <v>0</v>
      </c>
    </row>
    <row r="201" spans="1:10" ht="12.75">
      <c r="A201" s="62">
        <v>4</v>
      </c>
      <c r="B201" s="5" t="s">
        <v>110</v>
      </c>
      <c r="C201" s="48" t="s">
        <v>61</v>
      </c>
      <c r="D201" s="116">
        <v>659170</v>
      </c>
      <c r="E201" s="117"/>
      <c r="F201" s="117"/>
      <c r="G201" s="116">
        <v>659170</v>
      </c>
      <c r="H201" s="116"/>
      <c r="I201" s="113"/>
      <c r="J201" s="44">
        <f t="shared" si="11"/>
        <v>0</v>
      </c>
    </row>
    <row r="202" spans="1:10" ht="12.75">
      <c r="A202" s="62">
        <v>5</v>
      </c>
      <c r="B202" s="5" t="s">
        <v>122</v>
      </c>
      <c r="C202" s="48" t="s">
        <v>61</v>
      </c>
      <c r="D202" s="116">
        <v>688080</v>
      </c>
      <c r="E202" s="117"/>
      <c r="F202" s="117"/>
      <c r="G202" s="117">
        <v>688080</v>
      </c>
      <c r="H202" s="117"/>
      <c r="I202" s="113"/>
      <c r="J202" s="44">
        <f t="shared" si="11"/>
        <v>0</v>
      </c>
    </row>
    <row r="203" spans="1:10" ht="12.75">
      <c r="A203" s="62">
        <v>6</v>
      </c>
      <c r="B203" s="5" t="s">
        <v>123</v>
      </c>
      <c r="C203" s="48" t="s">
        <v>61</v>
      </c>
      <c r="D203" s="116">
        <v>376140</v>
      </c>
      <c r="E203" s="117"/>
      <c r="F203" s="117"/>
      <c r="G203" s="117">
        <v>376140</v>
      </c>
      <c r="H203" s="117"/>
      <c r="I203" s="113"/>
      <c r="J203" s="44">
        <f t="shared" si="11"/>
        <v>0</v>
      </c>
    </row>
    <row r="204" spans="1:10" ht="12.75">
      <c r="A204" s="62">
        <v>7</v>
      </c>
      <c r="B204" s="5" t="s">
        <v>124</v>
      </c>
      <c r="C204" s="48" t="s">
        <v>61</v>
      </c>
      <c r="D204" s="116">
        <v>897940</v>
      </c>
      <c r="E204" s="117"/>
      <c r="F204" s="117"/>
      <c r="G204" s="117">
        <v>853043</v>
      </c>
      <c r="H204" s="117">
        <v>44897</v>
      </c>
      <c r="I204" s="113">
        <v>10719</v>
      </c>
      <c r="J204" s="44">
        <f t="shared" si="11"/>
        <v>0</v>
      </c>
    </row>
    <row r="205" spans="1:10" ht="12.75">
      <c r="A205" s="62">
        <v>8</v>
      </c>
      <c r="B205" s="5" t="s">
        <v>94</v>
      </c>
      <c r="C205" s="48" t="s">
        <v>61</v>
      </c>
      <c r="D205" s="116">
        <v>695691</v>
      </c>
      <c r="E205" s="117">
        <v>614642</v>
      </c>
      <c r="F205" s="117">
        <v>23132</v>
      </c>
      <c r="G205" s="117">
        <v>23132</v>
      </c>
      <c r="H205" s="117">
        <v>34785</v>
      </c>
      <c r="I205" s="113">
        <v>13859</v>
      </c>
      <c r="J205" s="44">
        <f t="shared" si="11"/>
        <v>0</v>
      </c>
    </row>
    <row r="206" spans="1:10" ht="12.75">
      <c r="A206" s="62">
        <v>9</v>
      </c>
      <c r="B206" s="5" t="s">
        <v>187</v>
      </c>
      <c r="C206" s="48" t="s">
        <v>61</v>
      </c>
      <c r="D206" s="116">
        <v>1083147</v>
      </c>
      <c r="E206" s="117">
        <v>956960</v>
      </c>
      <c r="F206" s="117">
        <v>36015</v>
      </c>
      <c r="G206" s="117">
        <v>36015</v>
      </c>
      <c r="H206" s="117">
        <v>54157</v>
      </c>
      <c r="I206" s="113">
        <v>47248</v>
      </c>
      <c r="J206" s="44">
        <f t="shared" si="11"/>
        <v>0</v>
      </c>
    </row>
    <row r="207" spans="1:10" ht="12.75">
      <c r="A207" s="62">
        <v>10</v>
      </c>
      <c r="B207" s="5" t="s">
        <v>188</v>
      </c>
      <c r="C207" s="48" t="s">
        <v>61</v>
      </c>
      <c r="D207" s="116">
        <v>383950</v>
      </c>
      <c r="E207" s="117">
        <v>339220</v>
      </c>
      <c r="F207" s="117">
        <v>12766</v>
      </c>
      <c r="G207" s="117">
        <v>12766</v>
      </c>
      <c r="H207" s="117">
        <v>19198</v>
      </c>
      <c r="I207" s="113">
        <v>10413</v>
      </c>
      <c r="J207" s="44">
        <f t="shared" si="11"/>
        <v>0</v>
      </c>
    </row>
    <row r="208" spans="1:11" ht="12.75">
      <c r="A208" s="62" t="s">
        <v>243</v>
      </c>
      <c r="B208" s="5" t="s">
        <v>239</v>
      </c>
      <c r="C208" s="48" t="s">
        <v>61</v>
      </c>
      <c r="D208" s="116">
        <v>265210</v>
      </c>
      <c r="E208" s="117">
        <v>0</v>
      </c>
      <c r="F208" s="117">
        <v>0</v>
      </c>
      <c r="G208" s="117">
        <v>251950</v>
      </c>
      <c r="H208" s="117">
        <v>13260</v>
      </c>
      <c r="I208" s="113">
        <v>3496</v>
      </c>
      <c r="J208" s="44">
        <f t="shared" si="11"/>
        <v>0</v>
      </c>
      <c r="K208" s="54">
        <f>SUM(G208:H208)</f>
        <v>265210</v>
      </c>
    </row>
    <row r="209" spans="1:11" ht="12.75">
      <c r="A209" s="62">
        <v>12</v>
      </c>
      <c r="B209" s="197" t="s">
        <v>279</v>
      </c>
      <c r="C209" s="48" t="s">
        <v>61</v>
      </c>
      <c r="D209" s="142">
        <v>523393</v>
      </c>
      <c r="E209" s="142">
        <v>462419</v>
      </c>
      <c r="F209" s="142">
        <v>17402</v>
      </c>
      <c r="G209" s="142">
        <v>17402</v>
      </c>
      <c r="H209" s="195">
        <v>26170</v>
      </c>
      <c r="I209" s="142">
        <v>5955.224348581353</v>
      </c>
      <c r="J209" s="44">
        <f t="shared" si="11"/>
        <v>0</v>
      </c>
      <c r="K209" s="54"/>
    </row>
    <row r="210" spans="1:11" ht="12.75">
      <c r="A210" s="62">
        <v>13</v>
      </c>
      <c r="B210" s="209" t="s">
        <v>280</v>
      </c>
      <c r="C210" s="48" t="s">
        <v>61</v>
      </c>
      <c r="D210" s="142">
        <v>195850</v>
      </c>
      <c r="E210" s="142">
        <v>173033</v>
      </c>
      <c r="F210" s="142">
        <v>6512</v>
      </c>
      <c r="G210" s="142">
        <v>6512</v>
      </c>
      <c r="H210" s="195">
        <v>9793</v>
      </c>
      <c r="I210" s="142">
        <v>4267.817348377997</v>
      </c>
      <c r="J210" s="44">
        <f t="shared" si="11"/>
        <v>0</v>
      </c>
      <c r="K210" s="54"/>
    </row>
    <row r="211" spans="1:11" ht="12.75">
      <c r="A211" s="62">
        <v>14</v>
      </c>
      <c r="B211" s="198" t="s">
        <v>281</v>
      </c>
      <c r="C211" s="48" t="s">
        <v>61</v>
      </c>
      <c r="D211" s="142">
        <v>509500</v>
      </c>
      <c r="E211" s="142">
        <v>450143</v>
      </c>
      <c r="F211" s="142">
        <v>16941</v>
      </c>
      <c r="G211" s="142">
        <v>16941</v>
      </c>
      <c r="H211" s="195">
        <v>25475</v>
      </c>
      <c r="I211" s="142">
        <v>12926.670792079207</v>
      </c>
      <c r="J211" s="44">
        <f t="shared" si="11"/>
        <v>0</v>
      </c>
      <c r="K211" s="54"/>
    </row>
    <row r="212" spans="1:11" ht="12.75">
      <c r="A212" s="62">
        <v>15</v>
      </c>
      <c r="B212" s="197" t="s">
        <v>282</v>
      </c>
      <c r="C212" s="48" t="s">
        <v>61</v>
      </c>
      <c r="D212" s="142">
        <v>540550</v>
      </c>
      <c r="E212" s="142">
        <v>477576</v>
      </c>
      <c r="F212" s="142">
        <v>17973</v>
      </c>
      <c r="G212" s="142">
        <v>17973</v>
      </c>
      <c r="H212" s="195">
        <v>27028</v>
      </c>
      <c r="I212" s="142">
        <v>8546.635631293571</v>
      </c>
      <c r="J212" s="44">
        <f t="shared" si="11"/>
        <v>0</v>
      </c>
      <c r="K212" s="54"/>
    </row>
    <row r="213" spans="1:11" ht="12.75">
      <c r="A213" s="62">
        <v>16</v>
      </c>
      <c r="B213" s="197" t="s">
        <v>283</v>
      </c>
      <c r="C213" s="48" t="s">
        <v>61</v>
      </c>
      <c r="D213" s="142">
        <v>550430</v>
      </c>
      <c r="E213" s="142">
        <v>486304</v>
      </c>
      <c r="F213" s="142">
        <v>18302</v>
      </c>
      <c r="G213" s="142">
        <v>18302</v>
      </c>
      <c r="H213" s="195">
        <v>27522</v>
      </c>
      <c r="I213" s="142">
        <v>5424.256033415841</v>
      </c>
      <c r="J213" s="44">
        <f t="shared" si="11"/>
        <v>0</v>
      </c>
      <c r="K213" s="54"/>
    </row>
    <row r="214" spans="1:11" ht="12.75">
      <c r="A214" s="62"/>
      <c r="B214" s="209" t="s">
        <v>284</v>
      </c>
      <c r="C214" s="48" t="s">
        <v>61</v>
      </c>
      <c r="D214" s="142">
        <v>540350</v>
      </c>
      <c r="E214" s="117">
        <v>477401</v>
      </c>
      <c r="F214" s="117">
        <v>17966</v>
      </c>
      <c r="G214" s="117">
        <v>17966</v>
      </c>
      <c r="H214" s="117">
        <v>27017</v>
      </c>
      <c r="I214" s="196">
        <v>14930</v>
      </c>
      <c r="J214" s="44">
        <f t="shared" si="11"/>
        <v>0</v>
      </c>
      <c r="K214" s="54"/>
    </row>
    <row r="215" spans="1:11" ht="12.75">
      <c r="A215" s="62"/>
      <c r="B215" s="210" t="s">
        <v>15</v>
      </c>
      <c r="C215" s="48" t="s">
        <v>61</v>
      </c>
      <c r="D215" s="142">
        <v>940430</v>
      </c>
      <c r="E215" s="142">
        <v>830870</v>
      </c>
      <c r="F215" s="142">
        <v>31269</v>
      </c>
      <c r="G215" s="142">
        <v>31269</v>
      </c>
      <c r="H215" s="195">
        <v>47022</v>
      </c>
      <c r="I215" s="142">
        <v>28430.113076293535</v>
      </c>
      <c r="J215" s="44">
        <f t="shared" si="11"/>
        <v>0</v>
      </c>
      <c r="K215" s="54"/>
    </row>
    <row r="216" spans="1:11" ht="12.75">
      <c r="A216" s="62"/>
      <c r="B216" s="197" t="s">
        <v>286</v>
      </c>
      <c r="C216" s="48" t="s">
        <v>61</v>
      </c>
      <c r="D216" s="142">
        <v>146090</v>
      </c>
      <c r="E216" s="117">
        <v>129071</v>
      </c>
      <c r="F216" s="117">
        <v>4857</v>
      </c>
      <c r="G216" s="117">
        <v>4857</v>
      </c>
      <c r="H216" s="117">
        <v>7305</v>
      </c>
      <c r="I216" s="142">
        <v>3863.0061576354683</v>
      </c>
      <c r="J216" s="44">
        <f t="shared" si="11"/>
        <v>0</v>
      </c>
      <c r="K216" s="54"/>
    </row>
    <row r="217" spans="1:11" ht="12.75">
      <c r="A217" s="62"/>
      <c r="B217" s="159" t="s">
        <v>292</v>
      </c>
      <c r="C217" s="48" t="s">
        <v>61</v>
      </c>
      <c r="D217" s="142">
        <v>932945</v>
      </c>
      <c r="E217" s="142">
        <v>824256</v>
      </c>
      <c r="F217" s="142">
        <v>31021</v>
      </c>
      <c r="G217" s="142">
        <v>31021</v>
      </c>
      <c r="H217" s="195">
        <v>46647</v>
      </c>
      <c r="I217" s="196">
        <v>22591</v>
      </c>
      <c r="J217" s="44">
        <f t="shared" si="11"/>
        <v>0</v>
      </c>
      <c r="K217" s="54"/>
    </row>
    <row r="218" spans="1:11" ht="12.75">
      <c r="A218" s="62"/>
      <c r="B218" s="161" t="s">
        <v>290</v>
      </c>
      <c r="C218" s="48" t="s">
        <v>61</v>
      </c>
      <c r="D218" s="162">
        <v>349203</v>
      </c>
      <c r="E218" s="117">
        <v>308526</v>
      </c>
      <c r="F218" s="117">
        <v>11611</v>
      </c>
      <c r="G218" s="117">
        <v>11611</v>
      </c>
      <c r="H218" s="117">
        <v>17455</v>
      </c>
      <c r="I218" s="142">
        <v>0</v>
      </c>
      <c r="J218" s="44">
        <f t="shared" si="11"/>
        <v>0</v>
      </c>
      <c r="K218" s="54"/>
    </row>
    <row r="219" spans="1:11" ht="27.75" customHeight="1">
      <c r="A219" s="207"/>
      <c r="B219" s="201" t="s">
        <v>55</v>
      </c>
      <c r="C219" s="11"/>
      <c r="D219" s="131">
        <f aca="true" t="shared" si="12" ref="D219:I219">SUM(D198:D218)</f>
        <v>13575300</v>
      </c>
      <c r="E219" s="131">
        <f t="shared" si="12"/>
        <v>9443524</v>
      </c>
      <c r="F219" s="131">
        <f t="shared" si="12"/>
        <v>355399</v>
      </c>
      <c r="G219" s="131">
        <f t="shared" si="12"/>
        <v>3183782</v>
      </c>
      <c r="H219" s="131">
        <f t="shared" si="12"/>
        <v>592595</v>
      </c>
      <c r="I219" s="131">
        <f t="shared" si="12"/>
        <v>283563.723387677</v>
      </c>
      <c r="J219" s="30"/>
      <c r="K219" s="54">
        <f>SUM(E219:H219)</f>
        <v>13575300</v>
      </c>
    </row>
    <row r="220" spans="1:10" ht="12.75">
      <c r="A220" s="63"/>
      <c r="B220" s="35"/>
      <c r="C220" s="7"/>
      <c r="D220" s="138"/>
      <c r="E220" s="138"/>
      <c r="F220" s="138"/>
      <c r="G220" s="138"/>
      <c r="H220" s="138"/>
      <c r="I220" s="139"/>
      <c r="J220" s="35"/>
    </row>
    <row r="221" spans="1:10" ht="12.75">
      <c r="A221" s="63"/>
      <c r="B221" s="36"/>
      <c r="C221" s="7"/>
      <c r="D221" s="138"/>
      <c r="E221" s="138"/>
      <c r="F221" s="138"/>
      <c r="G221" s="138"/>
      <c r="H221" s="138"/>
      <c r="I221" s="139"/>
      <c r="J221" s="35"/>
    </row>
    <row r="222" spans="1:10" ht="0.75" customHeight="1">
      <c r="A222" s="63">
        <v>1</v>
      </c>
      <c r="B222" s="35" t="s">
        <v>125</v>
      </c>
      <c r="C222" s="7" t="s">
        <v>126</v>
      </c>
      <c r="D222" s="144">
        <v>536</v>
      </c>
      <c r="E222" s="144"/>
      <c r="F222" s="144"/>
      <c r="G222" s="144">
        <v>509</v>
      </c>
      <c r="H222" s="144">
        <v>27</v>
      </c>
      <c r="I222" s="145"/>
      <c r="J222" s="35"/>
    </row>
    <row r="223" spans="1:10" ht="12.75" hidden="1">
      <c r="A223" s="63">
        <v>2</v>
      </c>
      <c r="B223" s="35" t="s">
        <v>127</v>
      </c>
      <c r="C223" s="7" t="s">
        <v>126</v>
      </c>
      <c r="D223" s="144">
        <v>536</v>
      </c>
      <c r="E223" s="144"/>
      <c r="F223" s="144"/>
      <c r="G223" s="144">
        <v>509</v>
      </c>
      <c r="H223" s="144">
        <v>27</v>
      </c>
      <c r="I223" s="145"/>
      <c r="J223" s="35"/>
    </row>
    <row r="224" spans="1:10" ht="12.75" hidden="1">
      <c r="A224" s="63">
        <v>3</v>
      </c>
      <c r="B224" s="35" t="s">
        <v>128</v>
      </c>
      <c r="C224" s="7" t="s">
        <v>126</v>
      </c>
      <c r="D224" s="144">
        <v>25027</v>
      </c>
      <c r="E224" s="144"/>
      <c r="F224" s="144"/>
      <c r="G224" s="144">
        <v>23775</v>
      </c>
      <c r="H224" s="144">
        <v>1252</v>
      </c>
      <c r="I224" s="145"/>
      <c r="J224" s="35"/>
    </row>
    <row r="225" spans="1:10" ht="12.75" hidden="1">
      <c r="A225" s="63">
        <v>4</v>
      </c>
      <c r="B225" s="35" t="s">
        <v>129</v>
      </c>
      <c r="C225" s="7" t="s">
        <v>126</v>
      </c>
      <c r="D225" s="144">
        <v>33591</v>
      </c>
      <c r="E225" s="144"/>
      <c r="F225" s="144"/>
      <c r="G225" s="144">
        <v>31911</v>
      </c>
      <c r="H225" s="144">
        <v>1680</v>
      </c>
      <c r="I225" s="145"/>
      <c r="J225" s="35"/>
    </row>
    <row r="226" spans="1:10" ht="12.75" hidden="1">
      <c r="A226" s="63">
        <v>5</v>
      </c>
      <c r="B226" s="35" t="s">
        <v>130</v>
      </c>
      <c r="C226" s="7" t="s">
        <v>126</v>
      </c>
      <c r="D226" s="144">
        <v>24880</v>
      </c>
      <c r="E226" s="144"/>
      <c r="F226" s="144"/>
      <c r="G226" s="144">
        <v>23636</v>
      </c>
      <c r="H226" s="144">
        <v>1244</v>
      </c>
      <c r="I226" s="145"/>
      <c r="J226" s="35"/>
    </row>
    <row r="227" spans="1:10" ht="12.75" hidden="1">
      <c r="A227" s="63">
        <v>6</v>
      </c>
      <c r="B227" s="35" t="s">
        <v>131</v>
      </c>
      <c r="C227" s="7" t="s">
        <v>126</v>
      </c>
      <c r="D227" s="144">
        <v>19420</v>
      </c>
      <c r="E227" s="144"/>
      <c r="F227" s="144"/>
      <c r="G227" s="144">
        <v>18449</v>
      </c>
      <c r="H227" s="144">
        <v>971</v>
      </c>
      <c r="I227" s="145"/>
      <c r="J227" s="35"/>
    </row>
    <row r="228" spans="1:10" ht="12.75" hidden="1">
      <c r="A228" s="63">
        <v>7</v>
      </c>
      <c r="B228" s="35" t="s">
        <v>132</v>
      </c>
      <c r="C228" s="7" t="s">
        <v>126</v>
      </c>
      <c r="D228" s="144">
        <v>36826</v>
      </c>
      <c r="E228" s="144"/>
      <c r="F228" s="144"/>
      <c r="G228" s="144">
        <v>34985</v>
      </c>
      <c r="H228" s="144">
        <v>1841</v>
      </c>
      <c r="I228" s="145"/>
      <c r="J228" s="35"/>
    </row>
    <row r="229" spans="1:10" ht="12.75" hidden="1">
      <c r="A229" s="63">
        <v>8</v>
      </c>
      <c r="B229" s="35" t="s">
        <v>133</v>
      </c>
      <c r="C229" s="7" t="s">
        <v>126</v>
      </c>
      <c r="D229" s="144">
        <v>30051</v>
      </c>
      <c r="E229" s="144"/>
      <c r="F229" s="144"/>
      <c r="G229" s="144">
        <v>28548</v>
      </c>
      <c r="H229" s="144">
        <v>1503</v>
      </c>
      <c r="I229" s="145"/>
      <c r="J229" s="35"/>
    </row>
    <row r="230" spans="1:10" ht="12.75" hidden="1">
      <c r="A230" s="63">
        <v>9</v>
      </c>
      <c r="B230" s="35" t="s">
        <v>134</v>
      </c>
      <c r="C230" s="7" t="s">
        <v>126</v>
      </c>
      <c r="D230" s="144">
        <v>28571</v>
      </c>
      <c r="E230" s="144"/>
      <c r="F230" s="144"/>
      <c r="G230" s="144">
        <v>27142</v>
      </c>
      <c r="H230" s="144">
        <v>1429</v>
      </c>
      <c r="I230" s="145"/>
      <c r="J230" s="35"/>
    </row>
    <row r="231" spans="1:10" ht="12.75" hidden="1">
      <c r="A231" s="63">
        <v>10</v>
      </c>
      <c r="B231" s="35" t="s">
        <v>135</v>
      </c>
      <c r="C231" s="7" t="s">
        <v>126</v>
      </c>
      <c r="D231" s="144">
        <v>28720</v>
      </c>
      <c r="E231" s="144"/>
      <c r="F231" s="144"/>
      <c r="G231" s="144">
        <v>27284</v>
      </c>
      <c r="H231" s="144">
        <v>1436</v>
      </c>
      <c r="I231" s="145"/>
      <c r="J231" s="35"/>
    </row>
    <row r="232" spans="1:10" ht="12.75" hidden="1">
      <c r="A232" s="63">
        <v>11</v>
      </c>
      <c r="B232" s="35" t="s">
        <v>136</v>
      </c>
      <c r="C232" s="7" t="s">
        <v>126</v>
      </c>
      <c r="D232" s="144">
        <v>72506</v>
      </c>
      <c r="E232" s="144"/>
      <c r="F232" s="144"/>
      <c r="G232" s="144">
        <v>71285</v>
      </c>
      <c r="H232" s="144">
        <v>1221</v>
      </c>
      <c r="I232" s="145"/>
      <c r="J232" s="35"/>
    </row>
    <row r="233" spans="1:10" ht="12.75" hidden="1">
      <c r="A233" s="63">
        <v>12</v>
      </c>
      <c r="B233" s="35" t="s">
        <v>137</v>
      </c>
      <c r="C233" s="7" t="s">
        <v>126</v>
      </c>
      <c r="D233" s="144">
        <v>98521</v>
      </c>
      <c r="E233" s="144"/>
      <c r="F233" s="144"/>
      <c r="G233" s="144">
        <v>95996</v>
      </c>
      <c r="H233" s="144">
        <v>2525</v>
      </c>
      <c r="I233" s="145"/>
      <c r="J233" s="35"/>
    </row>
    <row r="234" spans="1:10" ht="12.75" hidden="1">
      <c r="A234" s="63">
        <v>13</v>
      </c>
      <c r="B234" s="35" t="s">
        <v>138</v>
      </c>
      <c r="C234" s="7" t="s">
        <v>126</v>
      </c>
      <c r="D234" s="144">
        <v>189120</v>
      </c>
      <c r="E234" s="144"/>
      <c r="F234" s="144"/>
      <c r="G234" s="144">
        <v>189120</v>
      </c>
      <c r="H234" s="144"/>
      <c r="I234" s="145"/>
      <c r="J234" s="35"/>
    </row>
    <row r="235" spans="1:10" ht="12.75" hidden="1">
      <c r="A235" s="63">
        <v>14</v>
      </c>
      <c r="B235" s="35" t="s">
        <v>139</v>
      </c>
      <c r="C235" s="7" t="s">
        <v>126</v>
      </c>
      <c r="D235" s="144">
        <v>6305</v>
      </c>
      <c r="E235" s="144"/>
      <c r="F235" s="144"/>
      <c r="G235" s="144">
        <v>6179</v>
      </c>
      <c r="H235" s="144">
        <v>126</v>
      </c>
      <c r="I235" s="145"/>
      <c r="J235" s="35"/>
    </row>
    <row r="236" spans="1:10" ht="12.75" hidden="1">
      <c r="A236" s="63"/>
      <c r="B236" s="35" t="s">
        <v>64</v>
      </c>
      <c r="C236" s="7" t="s">
        <v>126</v>
      </c>
      <c r="D236" s="144">
        <v>594484</v>
      </c>
      <c r="E236" s="144"/>
      <c r="F236" s="144"/>
      <c r="G236" s="144">
        <v>579328</v>
      </c>
      <c r="H236" s="144">
        <v>15156</v>
      </c>
      <c r="I236" s="145"/>
      <c r="J236" s="35"/>
    </row>
    <row r="237" spans="1:10" ht="12.75" hidden="1">
      <c r="A237" s="63"/>
      <c r="B237" s="35" t="s">
        <v>140</v>
      </c>
      <c r="C237" s="7" t="s">
        <v>126</v>
      </c>
      <c r="D237" s="144">
        <v>600000</v>
      </c>
      <c r="E237" s="144"/>
      <c r="F237" s="144"/>
      <c r="G237" s="144">
        <v>570000</v>
      </c>
      <c r="H237" s="144">
        <v>30000</v>
      </c>
      <c r="I237" s="145"/>
      <c r="J237" s="35"/>
    </row>
    <row r="238" spans="1:10" ht="12.75" hidden="1">
      <c r="A238" s="63"/>
      <c r="B238" s="35" t="s">
        <v>141</v>
      </c>
      <c r="C238" s="7"/>
      <c r="D238" s="117">
        <v>2797953</v>
      </c>
      <c r="E238" s="117"/>
      <c r="F238" s="117"/>
      <c r="G238" s="117">
        <v>2724798</v>
      </c>
      <c r="H238" s="117">
        <v>73155</v>
      </c>
      <c r="I238" s="113"/>
      <c r="J238" s="35"/>
    </row>
    <row r="239" spans="1:11" ht="22.5" customHeight="1">
      <c r="A239" s="63" t="s">
        <v>199</v>
      </c>
      <c r="B239" s="36" t="s">
        <v>203</v>
      </c>
      <c r="C239" s="13"/>
      <c r="D239" s="146">
        <v>5563035</v>
      </c>
      <c r="E239" s="132">
        <v>0</v>
      </c>
      <c r="F239" s="132">
        <v>0</v>
      </c>
      <c r="G239" s="132">
        <v>5431502</v>
      </c>
      <c r="H239" s="132">
        <v>131533</v>
      </c>
      <c r="I239" s="133">
        <v>0</v>
      </c>
      <c r="J239" s="30"/>
      <c r="K239" s="54">
        <f>SUM(G239:H239)</f>
        <v>5563035</v>
      </c>
    </row>
    <row r="240" spans="1:10" ht="12.75">
      <c r="A240" s="63"/>
      <c r="B240" s="36"/>
      <c r="C240" s="7"/>
      <c r="D240" s="132"/>
      <c r="E240" s="132"/>
      <c r="F240" s="132"/>
      <c r="G240" s="132"/>
      <c r="H240" s="132"/>
      <c r="I240" s="133"/>
      <c r="J240" s="35"/>
    </row>
    <row r="241" spans="1:10" ht="12.75">
      <c r="A241" s="67"/>
      <c r="B241" s="36" t="s">
        <v>209</v>
      </c>
      <c r="C241" s="7"/>
      <c r="D241" s="132"/>
      <c r="E241" s="132"/>
      <c r="F241" s="132"/>
      <c r="G241" s="132"/>
      <c r="H241" s="132"/>
      <c r="I241" s="133"/>
      <c r="J241" s="35"/>
    </row>
    <row r="242" spans="1:10" ht="25.5" customHeight="1">
      <c r="A242" s="65">
        <v>1</v>
      </c>
      <c r="B242" s="35" t="s">
        <v>142</v>
      </c>
      <c r="C242" s="49" t="s">
        <v>143</v>
      </c>
      <c r="D242" s="117">
        <v>165296</v>
      </c>
      <c r="E242" s="117">
        <v>0</v>
      </c>
      <c r="F242" s="117">
        <v>0</v>
      </c>
      <c r="G242" s="117">
        <v>165296</v>
      </c>
      <c r="H242" s="117">
        <v>0</v>
      </c>
      <c r="I242" s="113">
        <v>0</v>
      </c>
      <c r="J242" s="44">
        <f aca="true" t="shared" si="13" ref="J242:J253">E242+F242+G242+H242-D242</f>
        <v>0</v>
      </c>
    </row>
    <row r="243" spans="1:10" ht="25.5">
      <c r="A243" s="65">
        <v>2</v>
      </c>
      <c r="B243" s="35" t="s">
        <v>144</v>
      </c>
      <c r="C243" s="49" t="s">
        <v>143</v>
      </c>
      <c r="D243" s="117">
        <v>124570</v>
      </c>
      <c r="E243" s="117">
        <v>0</v>
      </c>
      <c r="F243" s="117">
        <v>0</v>
      </c>
      <c r="G243" s="117">
        <v>124570</v>
      </c>
      <c r="H243" s="117">
        <v>0</v>
      </c>
      <c r="I243" s="113">
        <v>0</v>
      </c>
      <c r="J243" s="44">
        <f t="shared" si="13"/>
        <v>0</v>
      </c>
    </row>
    <row r="244" spans="1:10" ht="25.5">
      <c r="A244" s="65">
        <v>3</v>
      </c>
      <c r="B244" s="35" t="s">
        <v>145</v>
      </c>
      <c r="C244" s="49" t="s">
        <v>143</v>
      </c>
      <c r="D244" s="117">
        <v>96280</v>
      </c>
      <c r="E244" s="117">
        <v>0</v>
      </c>
      <c r="F244" s="117">
        <v>0</v>
      </c>
      <c r="G244" s="117">
        <v>96280</v>
      </c>
      <c r="H244" s="117">
        <v>0</v>
      </c>
      <c r="I244" s="113">
        <v>0</v>
      </c>
      <c r="J244" s="44">
        <f t="shared" si="13"/>
        <v>0</v>
      </c>
    </row>
    <row r="245" spans="1:10" ht="25.5">
      <c r="A245" s="65">
        <v>4</v>
      </c>
      <c r="B245" s="35" t="s">
        <v>146</v>
      </c>
      <c r="C245" s="49" t="s">
        <v>143</v>
      </c>
      <c r="D245" s="117">
        <v>71020</v>
      </c>
      <c r="E245" s="117">
        <v>0</v>
      </c>
      <c r="F245" s="117">
        <v>0</v>
      </c>
      <c r="G245" s="117">
        <v>71020</v>
      </c>
      <c r="H245" s="117">
        <v>0</v>
      </c>
      <c r="I245" s="113">
        <v>0</v>
      </c>
      <c r="J245" s="44">
        <f t="shared" si="13"/>
        <v>0</v>
      </c>
    </row>
    <row r="246" spans="1:10" ht="25.5">
      <c r="A246" s="65">
        <v>5</v>
      </c>
      <c r="B246" s="35" t="s">
        <v>219</v>
      </c>
      <c r="C246" s="49" t="s">
        <v>143</v>
      </c>
      <c r="D246" s="117">
        <v>1662450</v>
      </c>
      <c r="E246" s="117">
        <v>0</v>
      </c>
      <c r="F246" s="117">
        <v>0</v>
      </c>
      <c r="G246" s="117">
        <v>1662450</v>
      </c>
      <c r="H246" s="117">
        <v>0</v>
      </c>
      <c r="I246" s="113">
        <v>0</v>
      </c>
      <c r="J246" s="44">
        <f t="shared" si="13"/>
        <v>0</v>
      </c>
    </row>
    <row r="247" spans="1:10" ht="25.5">
      <c r="A247" s="65">
        <v>6</v>
      </c>
      <c r="B247" s="35" t="s">
        <v>147</v>
      </c>
      <c r="C247" s="49" t="s">
        <v>143</v>
      </c>
      <c r="D247" s="117">
        <v>301300</v>
      </c>
      <c r="E247" s="117">
        <v>0</v>
      </c>
      <c r="F247" s="117">
        <v>0</v>
      </c>
      <c r="G247" s="117">
        <v>301300</v>
      </c>
      <c r="H247" s="117">
        <v>0</v>
      </c>
      <c r="I247" s="113">
        <v>0</v>
      </c>
      <c r="J247" s="44">
        <f t="shared" si="13"/>
        <v>0</v>
      </c>
    </row>
    <row r="248" spans="1:10" ht="25.5">
      <c r="A248" s="65">
        <v>7</v>
      </c>
      <c r="B248" s="35" t="s">
        <v>148</v>
      </c>
      <c r="C248" s="49" t="s">
        <v>143</v>
      </c>
      <c r="D248" s="117">
        <v>19830</v>
      </c>
      <c r="E248" s="117">
        <v>0</v>
      </c>
      <c r="F248" s="117">
        <v>0</v>
      </c>
      <c r="G248" s="117">
        <v>19830</v>
      </c>
      <c r="H248" s="117">
        <v>0</v>
      </c>
      <c r="I248" s="113">
        <v>0</v>
      </c>
      <c r="J248" s="44">
        <f t="shared" si="13"/>
        <v>0</v>
      </c>
    </row>
    <row r="249" spans="1:10" ht="25.5">
      <c r="A249" s="65">
        <v>8</v>
      </c>
      <c r="B249" s="35" t="s">
        <v>149</v>
      </c>
      <c r="C249" s="49" t="s">
        <v>143</v>
      </c>
      <c r="D249" s="117">
        <v>67193</v>
      </c>
      <c r="E249" s="117">
        <v>0</v>
      </c>
      <c r="F249" s="117">
        <v>0</v>
      </c>
      <c r="G249" s="117">
        <v>67193</v>
      </c>
      <c r="H249" s="117">
        <v>0</v>
      </c>
      <c r="I249" s="113">
        <v>0</v>
      </c>
      <c r="J249" s="44">
        <f t="shared" si="13"/>
        <v>0</v>
      </c>
    </row>
    <row r="250" spans="1:10" ht="25.5">
      <c r="A250" s="65">
        <v>9</v>
      </c>
      <c r="B250" s="35" t="s">
        <v>110</v>
      </c>
      <c r="C250" s="49" t="s">
        <v>143</v>
      </c>
      <c r="D250" s="117">
        <v>219220</v>
      </c>
      <c r="E250" s="117">
        <v>0</v>
      </c>
      <c r="F250" s="117">
        <v>0</v>
      </c>
      <c r="G250" s="117">
        <v>219220</v>
      </c>
      <c r="H250" s="117">
        <v>0</v>
      </c>
      <c r="I250" s="113">
        <v>0</v>
      </c>
      <c r="J250" s="44">
        <f t="shared" si="13"/>
        <v>0</v>
      </c>
    </row>
    <row r="251" spans="1:10" ht="36.75" customHeight="1">
      <c r="A251" s="65">
        <v>10</v>
      </c>
      <c r="B251" s="35" t="s">
        <v>123</v>
      </c>
      <c r="C251" s="49" t="s">
        <v>143</v>
      </c>
      <c r="D251" s="117">
        <v>1444780</v>
      </c>
      <c r="E251" s="117">
        <v>0</v>
      </c>
      <c r="F251" s="117">
        <v>0</v>
      </c>
      <c r="G251" s="117">
        <v>1444780</v>
      </c>
      <c r="H251" s="117">
        <v>0</v>
      </c>
      <c r="I251" s="113">
        <v>0</v>
      </c>
      <c r="J251" s="44">
        <f t="shared" si="13"/>
        <v>0</v>
      </c>
    </row>
    <row r="252" spans="1:10" ht="36" customHeight="1">
      <c r="A252" s="65">
        <v>11</v>
      </c>
      <c r="B252" s="35" t="s">
        <v>196</v>
      </c>
      <c r="C252" s="49" t="s">
        <v>143</v>
      </c>
      <c r="D252" s="117">
        <v>719895</v>
      </c>
      <c r="E252" s="117">
        <v>0</v>
      </c>
      <c r="F252" s="117">
        <v>0</v>
      </c>
      <c r="G252" s="117">
        <v>719895</v>
      </c>
      <c r="H252" s="117">
        <v>0</v>
      </c>
      <c r="I252" s="113">
        <v>0</v>
      </c>
      <c r="J252" s="44">
        <f t="shared" si="13"/>
        <v>0</v>
      </c>
    </row>
    <row r="253" spans="1:10" ht="22.5" customHeight="1">
      <c r="A253" s="65">
        <v>12</v>
      </c>
      <c r="B253" s="35" t="s">
        <v>245</v>
      </c>
      <c r="C253" s="49" t="s">
        <v>143</v>
      </c>
      <c r="D253" s="117">
        <v>60000</v>
      </c>
      <c r="E253" s="117"/>
      <c r="F253" s="117"/>
      <c r="G253" s="117">
        <v>60000</v>
      </c>
      <c r="H253" s="117"/>
      <c r="I253" s="113"/>
      <c r="J253" s="44">
        <f t="shared" si="13"/>
        <v>0</v>
      </c>
    </row>
    <row r="254" spans="1:10" ht="12.75">
      <c r="A254" s="63"/>
      <c r="B254" s="36" t="s">
        <v>55</v>
      </c>
      <c r="C254" s="49"/>
      <c r="D254" s="132">
        <f>SUM(D242:D253)</f>
        <v>4951834</v>
      </c>
      <c r="E254" s="132">
        <v>0</v>
      </c>
      <c r="F254" s="132">
        <v>0</v>
      </c>
      <c r="G254" s="132">
        <f>SUM(G242:G253)</f>
        <v>4951834</v>
      </c>
      <c r="H254" s="132">
        <v>0</v>
      </c>
      <c r="I254" s="133">
        <v>0</v>
      </c>
      <c r="J254" s="46"/>
    </row>
    <row r="255" spans="1:10" ht="12.75">
      <c r="A255" s="63"/>
      <c r="B255" s="36"/>
      <c r="C255" s="49"/>
      <c r="D255" s="132"/>
      <c r="E255" s="132"/>
      <c r="F255" s="132"/>
      <c r="G255" s="132"/>
      <c r="H255" s="132"/>
      <c r="I255" s="133"/>
      <c r="J255" s="35"/>
    </row>
    <row r="256" spans="1:10" ht="12.75">
      <c r="A256" s="63"/>
      <c r="B256" s="36" t="s">
        <v>213</v>
      </c>
      <c r="C256" s="49"/>
      <c r="D256" s="117"/>
      <c r="E256" s="117"/>
      <c r="F256" s="117"/>
      <c r="G256" s="117"/>
      <c r="H256" s="117"/>
      <c r="I256" s="113"/>
      <c r="J256" s="35"/>
    </row>
    <row r="257" spans="1:10" ht="23.25" customHeight="1">
      <c r="A257" s="65">
        <v>1</v>
      </c>
      <c r="B257" s="35" t="s">
        <v>150</v>
      </c>
      <c r="C257" s="49" t="s">
        <v>151</v>
      </c>
      <c r="D257" s="117">
        <v>72300</v>
      </c>
      <c r="E257" s="117">
        <v>0</v>
      </c>
      <c r="F257" s="117">
        <v>0</v>
      </c>
      <c r="G257" s="117">
        <v>68685</v>
      </c>
      <c r="H257" s="117">
        <v>3615</v>
      </c>
      <c r="I257" s="113">
        <v>1258</v>
      </c>
      <c r="J257" s="44">
        <f aca="true" t="shared" si="14" ref="J257:J263">E257+F257+G257+H257-D257</f>
        <v>0</v>
      </c>
    </row>
    <row r="258" spans="1:10" ht="12.75">
      <c r="A258" s="65">
        <v>2</v>
      </c>
      <c r="B258" s="35" t="s">
        <v>152</v>
      </c>
      <c r="C258" s="49" t="s">
        <v>151</v>
      </c>
      <c r="D258" s="117">
        <v>72300</v>
      </c>
      <c r="E258" s="117">
        <v>0</v>
      </c>
      <c r="F258" s="117">
        <v>0</v>
      </c>
      <c r="G258" s="117">
        <v>68685</v>
      </c>
      <c r="H258" s="117">
        <v>3615</v>
      </c>
      <c r="I258" s="113">
        <v>727</v>
      </c>
      <c r="J258" s="44">
        <f t="shared" si="14"/>
        <v>0</v>
      </c>
    </row>
    <row r="259" spans="1:10" ht="12.75">
      <c r="A259" s="65">
        <v>3</v>
      </c>
      <c r="B259" s="35" t="s">
        <v>153</v>
      </c>
      <c r="C259" s="49" t="s">
        <v>151</v>
      </c>
      <c r="D259" s="117">
        <v>72300</v>
      </c>
      <c r="E259" s="117">
        <v>0</v>
      </c>
      <c r="F259" s="117">
        <v>0</v>
      </c>
      <c r="G259" s="117">
        <v>68685</v>
      </c>
      <c r="H259" s="117">
        <v>3615</v>
      </c>
      <c r="I259" s="113">
        <v>707</v>
      </c>
      <c r="J259" s="44">
        <f t="shared" si="14"/>
        <v>0</v>
      </c>
    </row>
    <row r="260" spans="1:10" ht="12.75">
      <c r="A260" s="65">
        <v>4</v>
      </c>
      <c r="B260" s="35" t="s">
        <v>154</v>
      </c>
      <c r="C260" s="49" t="s">
        <v>151</v>
      </c>
      <c r="D260" s="117">
        <v>72300</v>
      </c>
      <c r="E260" s="117">
        <v>0</v>
      </c>
      <c r="F260" s="117">
        <v>0</v>
      </c>
      <c r="G260" s="117">
        <v>68685</v>
      </c>
      <c r="H260" s="117">
        <v>3615</v>
      </c>
      <c r="I260" s="113">
        <v>575</v>
      </c>
      <c r="J260" s="44">
        <f t="shared" si="14"/>
        <v>0</v>
      </c>
    </row>
    <row r="261" spans="1:10" ht="12.75">
      <c r="A261" s="65">
        <v>5</v>
      </c>
      <c r="B261" s="35" t="s">
        <v>155</v>
      </c>
      <c r="C261" s="49" t="s">
        <v>151</v>
      </c>
      <c r="D261" s="117">
        <v>72300</v>
      </c>
      <c r="E261" s="117">
        <v>0</v>
      </c>
      <c r="F261" s="117">
        <v>0</v>
      </c>
      <c r="G261" s="117">
        <v>68685</v>
      </c>
      <c r="H261" s="117">
        <v>3615</v>
      </c>
      <c r="I261" s="113">
        <v>782</v>
      </c>
      <c r="J261" s="44">
        <f t="shared" si="14"/>
        <v>0</v>
      </c>
    </row>
    <row r="262" spans="1:10" ht="12.75">
      <c r="A262" s="65">
        <v>6</v>
      </c>
      <c r="B262" s="35" t="s">
        <v>156</v>
      </c>
      <c r="C262" s="49" t="s">
        <v>151</v>
      </c>
      <c r="D262" s="117">
        <v>72300</v>
      </c>
      <c r="E262" s="117">
        <v>0</v>
      </c>
      <c r="F262" s="117">
        <v>0</v>
      </c>
      <c r="G262" s="117">
        <v>68685</v>
      </c>
      <c r="H262" s="117">
        <v>3615</v>
      </c>
      <c r="I262" s="113">
        <v>421</v>
      </c>
      <c r="J262" s="44">
        <f t="shared" si="14"/>
        <v>0</v>
      </c>
    </row>
    <row r="263" spans="1:10" ht="12.75">
      <c r="A263" s="65">
        <v>7</v>
      </c>
      <c r="B263" s="35" t="s">
        <v>96</v>
      </c>
      <c r="C263" s="49" t="s">
        <v>151</v>
      </c>
      <c r="D263" s="117">
        <v>72300</v>
      </c>
      <c r="E263" s="117">
        <v>0</v>
      </c>
      <c r="F263" s="117">
        <v>0</v>
      </c>
      <c r="G263" s="117">
        <v>68685</v>
      </c>
      <c r="H263" s="117">
        <v>3615</v>
      </c>
      <c r="I263" s="113">
        <v>1270</v>
      </c>
      <c r="J263" s="44">
        <f t="shared" si="14"/>
        <v>0</v>
      </c>
    </row>
    <row r="264" spans="1:10" ht="12.75">
      <c r="A264" s="63"/>
      <c r="B264" s="36" t="s">
        <v>55</v>
      </c>
      <c r="C264" s="49"/>
      <c r="D264" s="132">
        <v>506100</v>
      </c>
      <c r="E264" s="132">
        <v>0</v>
      </c>
      <c r="F264" s="132">
        <v>0</v>
      </c>
      <c r="G264" s="132">
        <v>480795</v>
      </c>
      <c r="H264" s="132">
        <v>25305</v>
      </c>
      <c r="I264" s="133">
        <v>5740</v>
      </c>
      <c r="J264" s="35"/>
    </row>
    <row r="265" spans="1:10" ht="12.75">
      <c r="A265" s="63"/>
      <c r="B265" s="36"/>
      <c r="C265" s="49"/>
      <c r="D265" s="132"/>
      <c r="E265" s="132"/>
      <c r="F265" s="132"/>
      <c r="G265" s="132"/>
      <c r="H265" s="132"/>
      <c r="I265" s="133"/>
      <c r="J265" s="35"/>
    </row>
    <row r="266" spans="1:10" ht="12.75">
      <c r="A266" s="63"/>
      <c r="B266" s="36" t="s">
        <v>204</v>
      </c>
      <c r="C266" s="49"/>
      <c r="D266" s="117"/>
      <c r="E266" s="117"/>
      <c r="F266" s="117"/>
      <c r="G266" s="117"/>
      <c r="H266" s="117"/>
      <c r="I266" s="113"/>
      <c r="J266" s="35"/>
    </row>
    <row r="267" spans="1:10" ht="25.5">
      <c r="A267" s="65">
        <v>1</v>
      </c>
      <c r="B267" s="35" t="s">
        <v>157</v>
      </c>
      <c r="C267" s="49" t="s">
        <v>158</v>
      </c>
      <c r="D267" s="117">
        <v>332460</v>
      </c>
      <c r="E267" s="117">
        <v>0</v>
      </c>
      <c r="F267" s="117">
        <v>0</v>
      </c>
      <c r="G267" s="117">
        <v>249345</v>
      </c>
      <c r="H267" s="117">
        <v>83115</v>
      </c>
      <c r="I267" s="113">
        <v>19801</v>
      </c>
      <c r="J267" s="44">
        <f aca="true" t="shared" si="15" ref="J267:J285">E267+F267+G267+H267-D267</f>
        <v>0</v>
      </c>
    </row>
    <row r="268" spans="1:10" ht="25.5">
      <c r="A268" s="65">
        <v>2</v>
      </c>
      <c r="B268" s="35" t="s">
        <v>159</v>
      </c>
      <c r="C268" s="49" t="s">
        <v>158</v>
      </c>
      <c r="D268" s="117">
        <v>166231</v>
      </c>
      <c r="E268" s="117">
        <v>0</v>
      </c>
      <c r="F268" s="117">
        <v>0</v>
      </c>
      <c r="G268" s="117">
        <v>124673</v>
      </c>
      <c r="H268" s="117">
        <v>41558</v>
      </c>
      <c r="I268" s="113">
        <v>5572</v>
      </c>
      <c r="J268" s="44">
        <f t="shared" si="15"/>
        <v>0</v>
      </c>
    </row>
    <row r="269" spans="1:10" ht="25.5">
      <c r="A269" s="65">
        <v>3</v>
      </c>
      <c r="B269" s="35" t="s">
        <v>160</v>
      </c>
      <c r="C269" s="49" t="s">
        <v>158</v>
      </c>
      <c r="D269" s="117">
        <v>332460</v>
      </c>
      <c r="E269" s="117">
        <v>0</v>
      </c>
      <c r="F269" s="117">
        <v>0</v>
      </c>
      <c r="G269" s="117">
        <v>249345</v>
      </c>
      <c r="H269" s="117">
        <v>83115</v>
      </c>
      <c r="I269" s="113">
        <v>24511</v>
      </c>
      <c r="J269" s="44">
        <f t="shared" si="15"/>
        <v>0</v>
      </c>
    </row>
    <row r="270" spans="1:10" ht="25.5">
      <c r="A270" s="65">
        <v>4</v>
      </c>
      <c r="B270" s="35" t="s">
        <v>161</v>
      </c>
      <c r="C270" s="49" t="s">
        <v>158</v>
      </c>
      <c r="D270" s="117">
        <v>144799</v>
      </c>
      <c r="E270" s="117">
        <v>0</v>
      </c>
      <c r="F270" s="117">
        <v>0</v>
      </c>
      <c r="G270" s="117">
        <v>108599</v>
      </c>
      <c r="H270" s="117">
        <v>36200</v>
      </c>
      <c r="I270" s="113">
        <v>3344</v>
      </c>
      <c r="J270" s="44">
        <f t="shared" si="15"/>
        <v>0</v>
      </c>
    </row>
    <row r="271" spans="1:10" ht="25.5">
      <c r="A271" s="65">
        <v>5</v>
      </c>
      <c r="B271" s="35" t="s">
        <v>162</v>
      </c>
      <c r="C271" s="49" t="s">
        <v>158</v>
      </c>
      <c r="D271" s="117">
        <v>144799</v>
      </c>
      <c r="E271" s="117">
        <v>0</v>
      </c>
      <c r="F271" s="117">
        <v>0</v>
      </c>
      <c r="G271" s="117">
        <v>108599</v>
      </c>
      <c r="H271" s="117">
        <v>36200</v>
      </c>
      <c r="I271" s="113">
        <v>10074</v>
      </c>
      <c r="J271" s="44">
        <f t="shared" si="15"/>
        <v>0</v>
      </c>
    </row>
    <row r="272" spans="1:10" ht="25.5">
      <c r="A272" s="65">
        <v>6</v>
      </c>
      <c r="B272" s="35" t="s">
        <v>163</v>
      </c>
      <c r="C272" s="49" t="s">
        <v>158</v>
      </c>
      <c r="D272" s="117">
        <v>137665</v>
      </c>
      <c r="E272" s="117">
        <v>0</v>
      </c>
      <c r="F272" s="117">
        <v>0</v>
      </c>
      <c r="G272" s="117">
        <v>103249</v>
      </c>
      <c r="H272" s="117">
        <v>34416</v>
      </c>
      <c r="I272" s="113">
        <v>4882</v>
      </c>
      <c r="J272" s="44">
        <f t="shared" si="15"/>
        <v>0</v>
      </c>
    </row>
    <row r="273" spans="1:10" ht="25.5">
      <c r="A273" s="65">
        <v>7</v>
      </c>
      <c r="B273" s="35" t="s">
        <v>164</v>
      </c>
      <c r="C273" s="49" t="s">
        <v>158</v>
      </c>
      <c r="D273" s="117">
        <v>73215</v>
      </c>
      <c r="E273" s="117">
        <v>0</v>
      </c>
      <c r="F273" s="117">
        <v>0</v>
      </c>
      <c r="G273" s="117">
        <v>54911</v>
      </c>
      <c r="H273" s="117">
        <v>18304</v>
      </c>
      <c r="I273" s="113">
        <v>4906</v>
      </c>
      <c r="J273" s="44">
        <f t="shared" si="15"/>
        <v>0</v>
      </c>
    </row>
    <row r="274" spans="1:10" ht="25.5">
      <c r="A274" s="65">
        <v>8</v>
      </c>
      <c r="B274" s="35" t="s">
        <v>165</v>
      </c>
      <c r="C274" s="49" t="s">
        <v>158</v>
      </c>
      <c r="D274" s="117">
        <v>36608</v>
      </c>
      <c r="E274" s="117">
        <v>0</v>
      </c>
      <c r="F274" s="117">
        <v>0</v>
      </c>
      <c r="G274" s="117">
        <v>27456</v>
      </c>
      <c r="H274" s="117">
        <v>9152</v>
      </c>
      <c r="I274" s="113">
        <v>2038</v>
      </c>
      <c r="J274" s="44">
        <f t="shared" si="15"/>
        <v>0</v>
      </c>
    </row>
    <row r="275" spans="1:10" ht="25.5">
      <c r="A275" s="65">
        <v>9</v>
      </c>
      <c r="B275" s="35" t="s">
        <v>166</v>
      </c>
      <c r="C275" s="49" t="s">
        <v>158</v>
      </c>
      <c r="D275" s="117">
        <v>36608</v>
      </c>
      <c r="E275" s="117">
        <v>0</v>
      </c>
      <c r="F275" s="117">
        <v>0</v>
      </c>
      <c r="G275" s="117">
        <v>27456</v>
      </c>
      <c r="H275" s="117">
        <v>9152</v>
      </c>
      <c r="I275" s="113">
        <v>2438</v>
      </c>
      <c r="J275" s="44">
        <f t="shared" si="15"/>
        <v>0</v>
      </c>
    </row>
    <row r="276" spans="1:10" ht="25.5">
      <c r="A276" s="65">
        <v>10</v>
      </c>
      <c r="B276" s="35" t="s">
        <v>167</v>
      </c>
      <c r="C276" s="49" t="s">
        <v>158</v>
      </c>
      <c r="D276" s="117">
        <v>264884</v>
      </c>
      <c r="E276" s="117">
        <v>0</v>
      </c>
      <c r="F276" s="117">
        <v>0</v>
      </c>
      <c r="G276" s="117">
        <v>198663</v>
      </c>
      <c r="H276" s="117">
        <v>66221</v>
      </c>
      <c r="I276" s="113">
        <v>14497</v>
      </c>
      <c r="J276" s="44">
        <f t="shared" si="15"/>
        <v>0</v>
      </c>
    </row>
    <row r="277" spans="1:10" ht="25.5">
      <c r="A277" s="65">
        <v>11</v>
      </c>
      <c r="B277" s="35" t="s">
        <v>10</v>
      </c>
      <c r="C277" s="49" t="s">
        <v>158</v>
      </c>
      <c r="D277" s="117">
        <v>36608</v>
      </c>
      <c r="E277" s="117">
        <v>0</v>
      </c>
      <c r="F277" s="117">
        <v>0</v>
      </c>
      <c r="G277" s="117">
        <v>27456</v>
      </c>
      <c r="H277" s="117">
        <v>9152</v>
      </c>
      <c r="I277" s="113">
        <v>1722</v>
      </c>
      <c r="J277" s="44">
        <f t="shared" si="15"/>
        <v>0</v>
      </c>
    </row>
    <row r="278" spans="1:10" ht="25.5">
      <c r="A278" s="65"/>
      <c r="B278" s="163" t="s">
        <v>293</v>
      </c>
      <c r="C278" s="49" t="s">
        <v>158</v>
      </c>
      <c r="D278" s="142">
        <v>1388060</v>
      </c>
      <c r="E278" s="142">
        <v>1226351</v>
      </c>
      <c r="F278" s="142">
        <v>46153</v>
      </c>
      <c r="G278" s="142">
        <v>46153</v>
      </c>
      <c r="H278" s="195">
        <v>69403</v>
      </c>
      <c r="I278" s="142">
        <v>9924.93607972851</v>
      </c>
      <c r="J278" s="44">
        <f t="shared" si="15"/>
        <v>0</v>
      </c>
    </row>
    <row r="279" spans="1:10" ht="25.5">
      <c r="A279" s="65"/>
      <c r="B279" s="164" t="s">
        <v>294</v>
      </c>
      <c r="C279" s="49" t="s">
        <v>158</v>
      </c>
      <c r="D279" s="142">
        <v>2776120</v>
      </c>
      <c r="E279" s="142">
        <v>2452702</v>
      </c>
      <c r="F279" s="142">
        <v>92306</v>
      </c>
      <c r="G279" s="142">
        <v>92306</v>
      </c>
      <c r="H279" s="195">
        <v>138806</v>
      </c>
      <c r="I279" s="142">
        <v>24689.74143030166</v>
      </c>
      <c r="J279" s="44">
        <f t="shared" si="15"/>
        <v>0</v>
      </c>
    </row>
    <row r="280" spans="1:10" ht="25.5">
      <c r="A280" s="65"/>
      <c r="B280" s="164" t="s">
        <v>295</v>
      </c>
      <c r="C280" s="49" t="s">
        <v>158</v>
      </c>
      <c r="D280" s="142">
        <v>2776120</v>
      </c>
      <c r="E280" s="142">
        <v>2452702</v>
      </c>
      <c r="F280" s="142">
        <v>92306</v>
      </c>
      <c r="G280" s="142">
        <v>92306</v>
      </c>
      <c r="H280" s="195">
        <v>138806</v>
      </c>
      <c r="I280" s="142">
        <v>31275.431529475863</v>
      </c>
      <c r="J280" s="44">
        <f t="shared" si="15"/>
        <v>0</v>
      </c>
    </row>
    <row r="281" spans="1:10" ht="25.5">
      <c r="A281" s="65"/>
      <c r="B281" s="164" t="s">
        <v>296</v>
      </c>
      <c r="C281" s="49" t="s">
        <v>158</v>
      </c>
      <c r="D281" s="142">
        <v>2776120</v>
      </c>
      <c r="E281" s="142">
        <v>2452702</v>
      </c>
      <c r="F281" s="142">
        <v>92306</v>
      </c>
      <c r="G281" s="142">
        <v>92306</v>
      </c>
      <c r="H281" s="195">
        <v>138806</v>
      </c>
      <c r="I281" s="142">
        <v>0</v>
      </c>
      <c r="J281" s="44">
        <f t="shared" si="15"/>
        <v>0</v>
      </c>
    </row>
    <row r="282" spans="1:10" ht="25.5">
      <c r="A282" s="65"/>
      <c r="B282" s="35" t="s">
        <v>259</v>
      </c>
      <c r="C282" s="49" t="s">
        <v>158</v>
      </c>
      <c r="D282" s="142">
        <v>2776120</v>
      </c>
      <c r="E282" s="117">
        <v>2452702</v>
      </c>
      <c r="F282" s="117">
        <v>92306</v>
      </c>
      <c r="G282" s="117">
        <v>92306</v>
      </c>
      <c r="H282" s="117">
        <v>138806</v>
      </c>
      <c r="I282" s="142">
        <v>45127.399723657945</v>
      </c>
      <c r="J282" s="44">
        <f t="shared" si="15"/>
        <v>0</v>
      </c>
    </row>
    <row r="283" spans="1:11" ht="25.5">
      <c r="A283" s="65"/>
      <c r="B283" s="35" t="s">
        <v>27</v>
      </c>
      <c r="C283" s="49" t="s">
        <v>158</v>
      </c>
      <c r="D283" s="142">
        <v>2776120</v>
      </c>
      <c r="E283" s="117">
        <v>2452702</v>
      </c>
      <c r="F283" s="117">
        <v>92306</v>
      </c>
      <c r="G283" s="117">
        <v>92306</v>
      </c>
      <c r="H283" s="117">
        <v>138806</v>
      </c>
      <c r="I283" s="142">
        <v>29590.332578002435</v>
      </c>
      <c r="J283" s="44">
        <f t="shared" si="15"/>
        <v>0</v>
      </c>
      <c r="K283" s="165"/>
    </row>
    <row r="284" spans="1:10" ht="25.5">
      <c r="A284" s="65"/>
      <c r="B284" s="35" t="s">
        <v>28</v>
      </c>
      <c r="C284" s="49" t="s">
        <v>158</v>
      </c>
      <c r="D284" s="142">
        <v>2776120</v>
      </c>
      <c r="E284" s="117">
        <v>2452702</v>
      </c>
      <c r="F284" s="117">
        <v>92306</v>
      </c>
      <c r="G284" s="117">
        <v>92306</v>
      </c>
      <c r="H284" s="117">
        <v>138806</v>
      </c>
      <c r="I284" s="142">
        <v>30418.044354038484</v>
      </c>
      <c r="J284" s="44">
        <f t="shared" si="15"/>
        <v>0</v>
      </c>
    </row>
    <row r="285" spans="1:10" ht="25.5">
      <c r="A285" s="65"/>
      <c r="B285" s="35" t="s">
        <v>267</v>
      </c>
      <c r="C285" s="49" t="s">
        <v>158</v>
      </c>
      <c r="D285" s="142">
        <v>1388060</v>
      </c>
      <c r="E285" s="117">
        <v>1226351</v>
      </c>
      <c r="F285" s="117">
        <v>46153</v>
      </c>
      <c r="G285" s="117">
        <v>46153</v>
      </c>
      <c r="H285" s="117">
        <v>69403</v>
      </c>
      <c r="I285" s="142">
        <v>19180.429146885344</v>
      </c>
      <c r="J285" s="44">
        <f t="shared" si="15"/>
        <v>0</v>
      </c>
    </row>
    <row r="286" spans="1:10" ht="23.25" customHeight="1">
      <c r="A286" s="63"/>
      <c r="B286" s="36" t="s">
        <v>55</v>
      </c>
      <c r="C286" s="49"/>
      <c r="D286" s="132">
        <f aca="true" t="shared" si="16" ref="D286:I286">SUM(D267:D285)</f>
        <v>21139177</v>
      </c>
      <c r="E286" s="132">
        <f t="shared" si="16"/>
        <v>17168914</v>
      </c>
      <c r="F286" s="132">
        <f t="shared" si="16"/>
        <v>646142</v>
      </c>
      <c r="G286" s="132">
        <f t="shared" si="16"/>
        <v>1925894</v>
      </c>
      <c r="H286" s="132">
        <f t="shared" si="16"/>
        <v>1398227</v>
      </c>
      <c r="I286" s="132">
        <f t="shared" si="16"/>
        <v>283991.31484209024</v>
      </c>
      <c r="J286" s="35"/>
    </row>
    <row r="287" spans="1:10" ht="12.75">
      <c r="A287" s="63"/>
      <c r="B287" s="36"/>
      <c r="C287" s="49"/>
      <c r="D287" s="132"/>
      <c r="E287" s="132"/>
      <c r="F287" s="132"/>
      <c r="G287" s="132"/>
      <c r="H287" s="132"/>
      <c r="I287" s="133"/>
      <c r="J287" s="35"/>
    </row>
    <row r="288" spans="1:10" ht="12.75">
      <c r="A288" s="63"/>
      <c r="B288" s="36"/>
      <c r="C288" s="49"/>
      <c r="D288" s="132"/>
      <c r="E288" s="132"/>
      <c r="F288" s="132"/>
      <c r="G288" s="132"/>
      <c r="H288" s="132"/>
      <c r="I288" s="133"/>
      <c r="J288" s="35"/>
    </row>
    <row r="289" spans="1:10" ht="12.75">
      <c r="A289" s="63"/>
      <c r="B289" s="36" t="s">
        <v>205</v>
      </c>
      <c r="C289" s="49"/>
      <c r="D289" s="132"/>
      <c r="E289" s="132"/>
      <c r="F289" s="132"/>
      <c r="G289" s="132"/>
      <c r="H289" s="132"/>
      <c r="I289" s="133"/>
      <c r="J289" s="35"/>
    </row>
    <row r="290" spans="1:10" ht="12.75">
      <c r="A290" s="65">
        <v>1</v>
      </c>
      <c r="B290" s="35" t="s">
        <v>168</v>
      </c>
      <c r="C290" s="49" t="s">
        <v>169</v>
      </c>
      <c r="D290" s="117">
        <v>212625</v>
      </c>
      <c r="E290" s="117">
        <v>0</v>
      </c>
      <c r="F290" s="117">
        <v>0</v>
      </c>
      <c r="G290" s="117">
        <v>201993.75</v>
      </c>
      <c r="H290" s="117">
        <v>10631.25</v>
      </c>
      <c r="I290" s="113">
        <v>6847</v>
      </c>
      <c r="J290" s="44">
        <f aca="true" t="shared" si="17" ref="J290:J306">E290+F290+G290+H290-D290</f>
        <v>0</v>
      </c>
    </row>
    <row r="291" spans="1:10" ht="12.75">
      <c r="A291" s="65">
        <v>2</v>
      </c>
      <c r="B291" s="35" t="s">
        <v>170</v>
      </c>
      <c r="C291" s="49" t="s">
        <v>169</v>
      </c>
      <c r="D291" s="117">
        <v>210204</v>
      </c>
      <c r="E291" s="117">
        <v>0</v>
      </c>
      <c r="F291" s="117">
        <v>0</v>
      </c>
      <c r="G291" s="117">
        <v>199693.8</v>
      </c>
      <c r="H291" s="117">
        <v>10510.2</v>
      </c>
      <c r="I291" s="113">
        <v>5897</v>
      </c>
      <c r="J291" s="44">
        <f t="shared" si="17"/>
        <v>0</v>
      </c>
    </row>
    <row r="292" spans="1:10" ht="12.75">
      <c r="A292" s="65">
        <v>3</v>
      </c>
      <c r="B292" s="35" t="s">
        <v>171</v>
      </c>
      <c r="C292" s="49" t="s">
        <v>169</v>
      </c>
      <c r="D292" s="117">
        <v>454625</v>
      </c>
      <c r="E292" s="117">
        <v>0</v>
      </c>
      <c r="F292" s="117">
        <v>0</v>
      </c>
      <c r="G292" s="117">
        <v>431893.75</v>
      </c>
      <c r="H292" s="117">
        <v>22731.25</v>
      </c>
      <c r="I292" s="113">
        <v>11091</v>
      </c>
      <c r="J292" s="44">
        <f t="shared" si="17"/>
        <v>0</v>
      </c>
    </row>
    <row r="293" spans="1:10" ht="12.75">
      <c r="A293" s="65">
        <v>4</v>
      </c>
      <c r="B293" s="35" t="s">
        <v>172</v>
      </c>
      <c r="C293" s="49" t="s">
        <v>169</v>
      </c>
      <c r="D293" s="117">
        <v>452431</v>
      </c>
      <c r="E293" s="117">
        <v>0</v>
      </c>
      <c r="F293" s="117">
        <v>0</v>
      </c>
      <c r="G293" s="117">
        <v>429810</v>
      </c>
      <c r="H293" s="117">
        <v>22621</v>
      </c>
      <c r="I293" s="113">
        <v>4449</v>
      </c>
      <c r="J293" s="44">
        <f t="shared" si="17"/>
        <v>0</v>
      </c>
    </row>
    <row r="294" spans="1:10" ht="12.75">
      <c r="A294" s="65">
        <v>5</v>
      </c>
      <c r="B294" s="35" t="s">
        <v>173</v>
      </c>
      <c r="C294" s="49" t="s">
        <v>169</v>
      </c>
      <c r="D294" s="117">
        <v>343478</v>
      </c>
      <c r="E294" s="117">
        <v>0</v>
      </c>
      <c r="F294" s="117">
        <v>0</v>
      </c>
      <c r="G294" s="117">
        <v>326304.1</v>
      </c>
      <c r="H294" s="117">
        <v>17173.9</v>
      </c>
      <c r="I294" s="113">
        <v>3555</v>
      </c>
      <c r="J294" s="44">
        <f t="shared" si="17"/>
        <v>0</v>
      </c>
    </row>
    <row r="295" spans="1:10" ht="12.75">
      <c r="A295" s="65">
        <v>6</v>
      </c>
      <c r="B295" s="35" t="s">
        <v>174</v>
      </c>
      <c r="C295" s="49" t="s">
        <v>169</v>
      </c>
      <c r="D295" s="117">
        <v>148888</v>
      </c>
      <c r="E295" s="117">
        <v>0</v>
      </c>
      <c r="F295" s="117">
        <v>0</v>
      </c>
      <c r="G295" s="117">
        <v>141443.6</v>
      </c>
      <c r="H295" s="117">
        <v>7444.4</v>
      </c>
      <c r="I295" s="113">
        <v>2197</v>
      </c>
      <c r="J295" s="44">
        <f t="shared" si="17"/>
        <v>0</v>
      </c>
    </row>
    <row r="296" spans="1:10" ht="12.75">
      <c r="A296" s="65">
        <v>7</v>
      </c>
      <c r="B296" s="35" t="s">
        <v>175</v>
      </c>
      <c r="C296" s="49" t="s">
        <v>169</v>
      </c>
      <c r="D296" s="117">
        <v>853183</v>
      </c>
      <c r="E296" s="117">
        <v>0</v>
      </c>
      <c r="F296" s="117">
        <v>0</v>
      </c>
      <c r="G296" s="117">
        <v>810523.85</v>
      </c>
      <c r="H296" s="117">
        <v>42659.15</v>
      </c>
      <c r="I296" s="113">
        <v>18035</v>
      </c>
      <c r="J296" s="44">
        <f t="shared" si="17"/>
        <v>0</v>
      </c>
    </row>
    <row r="297" spans="1:10" ht="12.75">
      <c r="A297" s="65">
        <v>8</v>
      </c>
      <c r="B297" s="35" t="s">
        <v>176</v>
      </c>
      <c r="C297" s="49" t="s">
        <v>169</v>
      </c>
      <c r="D297" s="117">
        <v>23980</v>
      </c>
      <c r="E297" s="117">
        <v>0</v>
      </c>
      <c r="F297" s="117">
        <v>0</v>
      </c>
      <c r="G297" s="117">
        <v>23980</v>
      </c>
      <c r="H297" s="117">
        <v>0</v>
      </c>
      <c r="I297" s="113">
        <v>0</v>
      </c>
      <c r="J297" s="44">
        <f t="shared" si="17"/>
        <v>0</v>
      </c>
    </row>
    <row r="298" spans="1:10" ht="51">
      <c r="A298" s="65">
        <v>9</v>
      </c>
      <c r="B298" s="15" t="s">
        <v>177</v>
      </c>
      <c r="C298" s="49" t="s">
        <v>169</v>
      </c>
      <c r="D298" s="117">
        <v>98657</v>
      </c>
      <c r="E298" s="117">
        <v>0</v>
      </c>
      <c r="F298" s="117">
        <v>0</v>
      </c>
      <c r="G298" s="117">
        <v>98657</v>
      </c>
      <c r="H298" s="117">
        <v>0</v>
      </c>
      <c r="I298" s="113">
        <v>0</v>
      </c>
      <c r="J298" s="44">
        <f t="shared" si="17"/>
        <v>0</v>
      </c>
    </row>
    <row r="299" spans="1:10" ht="38.25">
      <c r="A299" s="65">
        <v>10</v>
      </c>
      <c r="B299" s="15" t="s">
        <v>178</v>
      </c>
      <c r="C299" s="49" t="s">
        <v>169</v>
      </c>
      <c r="D299" s="117">
        <v>431736</v>
      </c>
      <c r="E299" s="117">
        <v>0</v>
      </c>
      <c r="F299" s="117">
        <v>0</v>
      </c>
      <c r="G299" s="117">
        <v>431736</v>
      </c>
      <c r="H299" s="117">
        <v>0</v>
      </c>
      <c r="I299" s="113">
        <v>0</v>
      </c>
      <c r="J299" s="44">
        <f t="shared" si="17"/>
        <v>0</v>
      </c>
    </row>
    <row r="300" spans="1:10" ht="12.75">
      <c r="A300" s="65">
        <v>11</v>
      </c>
      <c r="B300" s="35" t="s">
        <v>179</v>
      </c>
      <c r="C300" s="49" t="s">
        <v>169</v>
      </c>
      <c r="D300" s="117">
        <v>25552</v>
      </c>
      <c r="E300" s="117">
        <v>0</v>
      </c>
      <c r="F300" s="117">
        <v>0</v>
      </c>
      <c r="G300" s="117">
        <v>25552</v>
      </c>
      <c r="H300" s="117">
        <v>0</v>
      </c>
      <c r="I300" s="113">
        <v>0</v>
      </c>
      <c r="J300" s="44">
        <f t="shared" si="17"/>
        <v>0</v>
      </c>
    </row>
    <row r="301" spans="1:10" ht="12.75">
      <c r="A301" s="65">
        <v>12</v>
      </c>
      <c r="B301" s="35" t="s">
        <v>180</v>
      </c>
      <c r="C301" s="49" t="s">
        <v>169</v>
      </c>
      <c r="D301" s="117">
        <v>99858</v>
      </c>
      <c r="E301" s="117">
        <v>0</v>
      </c>
      <c r="F301" s="117">
        <v>0</v>
      </c>
      <c r="G301" s="117">
        <v>99858</v>
      </c>
      <c r="H301" s="117">
        <v>0</v>
      </c>
      <c r="I301" s="113">
        <v>0</v>
      </c>
      <c r="J301" s="44">
        <f t="shared" si="17"/>
        <v>0</v>
      </c>
    </row>
    <row r="302" spans="1:10" ht="12.75">
      <c r="A302" s="65">
        <v>13</v>
      </c>
      <c r="B302" s="35" t="s">
        <v>181</v>
      </c>
      <c r="C302" s="49" t="s">
        <v>169</v>
      </c>
      <c r="D302" s="117">
        <v>132682</v>
      </c>
      <c r="E302" s="117">
        <v>0</v>
      </c>
      <c r="F302" s="117">
        <v>0</v>
      </c>
      <c r="G302" s="117">
        <v>132682</v>
      </c>
      <c r="H302" s="117">
        <v>0</v>
      </c>
      <c r="I302" s="113">
        <v>0</v>
      </c>
      <c r="J302" s="44">
        <f t="shared" si="17"/>
        <v>0</v>
      </c>
    </row>
    <row r="303" spans="1:10" ht="12.75">
      <c r="A303" s="65">
        <v>14</v>
      </c>
      <c r="B303" s="35" t="s">
        <v>139</v>
      </c>
      <c r="C303" s="49" t="s">
        <v>169</v>
      </c>
      <c r="D303" s="117">
        <v>551979</v>
      </c>
      <c r="E303" s="117">
        <v>0</v>
      </c>
      <c r="F303" s="117">
        <v>0</v>
      </c>
      <c r="G303" s="117">
        <v>524380</v>
      </c>
      <c r="H303" s="117">
        <v>27599</v>
      </c>
      <c r="I303" s="113">
        <v>25635</v>
      </c>
      <c r="J303" s="44">
        <f t="shared" si="17"/>
        <v>0</v>
      </c>
    </row>
    <row r="304" spans="1:10" ht="25.5">
      <c r="A304" s="65">
        <v>15</v>
      </c>
      <c r="B304" s="15" t="s">
        <v>211</v>
      </c>
      <c r="C304" s="49" t="s">
        <v>169</v>
      </c>
      <c r="D304" s="117">
        <v>225980</v>
      </c>
      <c r="E304" s="117">
        <v>0</v>
      </c>
      <c r="F304" s="117">
        <v>0</v>
      </c>
      <c r="G304" s="117">
        <v>225980</v>
      </c>
      <c r="H304" s="117">
        <v>0</v>
      </c>
      <c r="I304" s="113">
        <v>0</v>
      </c>
      <c r="J304" s="44">
        <f t="shared" si="17"/>
        <v>0</v>
      </c>
    </row>
    <row r="305" spans="1:10" ht="12.75">
      <c r="A305" s="65">
        <v>16</v>
      </c>
      <c r="B305" s="35" t="s">
        <v>212</v>
      </c>
      <c r="C305" s="49" t="s">
        <v>169</v>
      </c>
      <c r="D305" s="117">
        <v>230600</v>
      </c>
      <c r="E305" s="117">
        <v>0</v>
      </c>
      <c r="F305" s="117">
        <v>0</v>
      </c>
      <c r="G305" s="117">
        <v>230600</v>
      </c>
      <c r="H305" s="117">
        <v>0</v>
      </c>
      <c r="I305" s="113">
        <v>0</v>
      </c>
      <c r="J305" s="44">
        <f t="shared" si="17"/>
        <v>0</v>
      </c>
    </row>
    <row r="306" spans="1:10" ht="12.75">
      <c r="A306" s="65">
        <v>17</v>
      </c>
      <c r="B306" s="35" t="s">
        <v>210</v>
      </c>
      <c r="C306" s="49" t="s">
        <v>169</v>
      </c>
      <c r="D306" s="117">
        <v>198338</v>
      </c>
      <c r="E306" s="117">
        <v>0</v>
      </c>
      <c r="F306" s="117">
        <v>0</v>
      </c>
      <c r="G306" s="117">
        <v>188421.1</v>
      </c>
      <c r="H306" s="117">
        <v>9916.9</v>
      </c>
      <c r="I306" s="113">
        <v>0</v>
      </c>
      <c r="J306" s="44">
        <f t="shared" si="17"/>
        <v>0</v>
      </c>
    </row>
    <row r="307" spans="1:10" ht="12.75">
      <c r="A307" s="63"/>
      <c r="B307" s="36" t="s">
        <v>55</v>
      </c>
      <c r="C307" s="49"/>
      <c r="D307" s="132">
        <f>SUM(D290:D306)</f>
        <v>4694796</v>
      </c>
      <c r="E307" s="132">
        <v>0</v>
      </c>
      <c r="F307" s="132">
        <v>0</v>
      </c>
      <c r="G307" s="132">
        <f>SUM(G290:G306)</f>
        <v>4523508.949999999</v>
      </c>
      <c r="H307" s="132">
        <f>SUM(H290:H306)</f>
        <v>171287.05</v>
      </c>
      <c r="I307" s="133">
        <f>SUM(I290:I306)</f>
        <v>77706</v>
      </c>
      <c r="J307" s="30"/>
    </row>
    <row r="308" spans="1:10" ht="12.75">
      <c r="A308" s="63"/>
      <c r="B308" s="36"/>
      <c r="C308" s="49"/>
      <c r="D308" s="132"/>
      <c r="E308" s="132"/>
      <c r="F308" s="132"/>
      <c r="G308" s="132"/>
      <c r="H308" s="132"/>
      <c r="I308" s="133"/>
      <c r="J308" s="35"/>
    </row>
    <row r="309" spans="1:10" ht="12.75">
      <c r="A309" s="63"/>
      <c r="B309" s="36" t="s">
        <v>206</v>
      </c>
      <c r="C309" s="49"/>
      <c r="D309" s="132"/>
      <c r="E309" s="132"/>
      <c r="F309" s="132"/>
      <c r="G309" s="132"/>
      <c r="H309" s="132"/>
      <c r="I309" s="133"/>
      <c r="J309" s="35"/>
    </row>
    <row r="310" spans="1:10" ht="25.5" customHeight="1">
      <c r="A310" s="65">
        <v>1</v>
      </c>
      <c r="B310" s="35" t="s">
        <v>183</v>
      </c>
      <c r="C310" s="49" t="s">
        <v>182</v>
      </c>
      <c r="D310" s="117">
        <v>909790</v>
      </c>
      <c r="E310" s="117">
        <v>0</v>
      </c>
      <c r="F310" s="117">
        <v>0</v>
      </c>
      <c r="G310" s="117">
        <v>636853</v>
      </c>
      <c r="H310" s="117">
        <v>272937</v>
      </c>
      <c r="I310" s="113">
        <v>62150</v>
      </c>
      <c r="J310" s="44">
        <f aca="true" t="shared" si="18" ref="J310:J317">E310+F310+G310+H310-D310</f>
        <v>0</v>
      </c>
    </row>
    <row r="311" spans="1:10" ht="24" customHeight="1">
      <c r="A311" s="65">
        <v>2</v>
      </c>
      <c r="B311" s="35" t="s">
        <v>237</v>
      </c>
      <c r="C311" s="49" t="s">
        <v>182</v>
      </c>
      <c r="D311" s="117">
        <v>593610</v>
      </c>
      <c r="E311" s="117">
        <v>0</v>
      </c>
      <c r="F311" s="117">
        <v>0</v>
      </c>
      <c r="G311" s="117">
        <v>415527</v>
      </c>
      <c r="H311" s="117">
        <v>178083</v>
      </c>
      <c r="I311" s="113">
        <v>41554</v>
      </c>
      <c r="J311" s="44">
        <f t="shared" si="18"/>
        <v>0</v>
      </c>
    </row>
    <row r="312" spans="1:10" ht="23.25" customHeight="1">
      <c r="A312" s="65" t="s">
        <v>238</v>
      </c>
      <c r="B312" s="35" t="s">
        <v>197</v>
      </c>
      <c r="C312" s="49" t="s">
        <v>182</v>
      </c>
      <c r="D312" s="117">
        <v>350400</v>
      </c>
      <c r="E312" s="117">
        <v>0</v>
      </c>
      <c r="F312" s="117">
        <v>0</v>
      </c>
      <c r="G312" s="117">
        <v>245280</v>
      </c>
      <c r="H312" s="117">
        <v>105120</v>
      </c>
      <c r="I312" s="113">
        <v>37522</v>
      </c>
      <c r="J312" s="44">
        <f t="shared" si="18"/>
        <v>0</v>
      </c>
    </row>
    <row r="313" spans="1:10" ht="25.5" customHeight="1">
      <c r="A313" s="65">
        <v>4</v>
      </c>
      <c r="B313" s="35" t="s">
        <v>184</v>
      </c>
      <c r="C313" s="49" t="s">
        <v>182</v>
      </c>
      <c r="D313" s="117">
        <v>620720</v>
      </c>
      <c r="E313" s="117">
        <v>0</v>
      </c>
      <c r="F313" s="117">
        <v>0</v>
      </c>
      <c r="G313" s="117">
        <v>434504</v>
      </c>
      <c r="H313" s="117">
        <v>186216</v>
      </c>
      <c r="I313" s="113">
        <v>51756</v>
      </c>
      <c r="J313" s="44">
        <f t="shared" si="18"/>
        <v>0</v>
      </c>
    </row>
    <row r="314" spans="1:10" ht="22.5" customHeight="1">
      <c r="A314" s="65">
        <v>5</v>
      </c>
      <c r="B314" s="35" t="s">
        <v>185</v>
      </c>
      <c r="C314" s="49" t="s">
        <v>182</v>
      </c>
      <c r="D314" s="117">
        <v>222400</v>
      </c>
      <c r="E314" s="117">
        <v>0</v>
      </c>
      <c r="F314" s="117">
        <v>0</v>
      </c>
      <c r="G314" s="117">
        <v>155680</v>
      </c>
      <c r="H314" s="117">
        <v>66720</v>
      </c>
      <c r="I314" s="113">
        <v>11055</v>
      </c>
      <c r="J314" s="44">
        <f t="shared" si="18"/>
        <v>0</v>
      </c>
    </row>
    <row r="315" spans="1:10" ht="25.5" customHeight="1">
      <c r="A315" s="65">
        <v>6</v>
      </c>
      <c r="B315" s="35" t="s">
        <v>186</v>
      </c>
      <c r="C315" s="49" t="s">
        <v>182</v>
      </c>
      <c r="D315" s="117">
        <v>225610</v>
      </c>
      <c r="E315" s="117">
        <v>0</v>
      </c>
      <c r="F315" s="117">
        <v>0</v>
      </c>
      <c r="G315" s="117">
        <v>157927</v>
      </c>
      <c r="H315" s="117">
        <v>67683</v>
      </c>
      <c r="I315" s="113">
        <v>17638</v>
      </c>
      <c r="J315" s="44">
        <f t="shared" si="18"/>
        <v>0</v>
      </c>
    </row>
    <row r="316" spans="1:10" ht="24" customHeight="1">
      <c r="A316" s="65">
        <v>7</v>
      </c>
      <c r="B316" s="35" t="s">
        <v>198</v>
      </c>
      <c r="C316" s="49" t="s">
        <v>182</v>
      </c>
      <c r="D316" s="117">
        <v>95370</v>
      </c>
      <c r="E316" s="117">
        <v>0</v>
      </c>
      <c r="F316" s="117">
        <v>0</v>
      </c>
      <c r="G316" s="117">
        <v>66759</v>
      </c>
      <c r="H316" s="117">
        <v>28611</v>
      </c>
      <c r="I316" s="113">
        <v>4975</v>
      </c>
      <c r="J316" s="44">
        <f t="shared" si="18"/>
        <v>0</v>
      </c>
    </row>
    <row r="317" spans="1:10" ht="27" customHeight="1">
      <c r="A317" s="65">
        <v>8</v>
      </c>
      <c r="B317" s="35" t="s">
        <v>239</v>
      </c>
      <c r="C317" s="49" t="s">
        <v>240</v>
      </c>
      <c r="D317" s="117">
        <v>51750</v>
      </c>
      <c r="E317" s="117"/>
      <c r="F317" s="117"/>
      <c r="G317" s="117">
        <v>36225</v>
      </c>
      <c r="H317" s="117">
        <v>15525</v>
      </c>
      <c r="I317" s="113">
        <v>4093</v>
      </c>
      <c r="J317" s="44">
        <f t="shared" si="18"/>
        <v>0</v>
      </c>
    </row>
    <row r="318" spans="1:10" ht="25.5" customHeight="1">
      <c r="A318" s="65"/>
      <c r="B318" s="36" t="s">
        <v>55</v>
      </c>
      <c r="C318" s="59"/>
      <c r="D318" s="132">
        <v>3069650</v>
      </c>
      <c r="E318" s="132">
        <v>0</v>
      </c>
      <c r="F318" s="132">
        <v>0</v>
      </c>
      <c r="G318" s="132">
        <v>2148755</v>
      </c>
      <c r="H318" s="132">
        <v>920895</v>
      </c>
      <c r="I318" s="133">
        <f>SUM(I310:I317)</f>
        <v>230743</v>
      </c>
      <c r="J318" s="35"/>
    </row>
    <row r="319" spans="1:10" ht="28.5" customHeight="1">
      <c r="A319" s="65"/>
      <c r="B319" s="35"/>
      <c r="C319" s="49"/>
      <c r="D319" s="117"/>
      <c r="E319" s="117"/>
      <c r="F319" s="117"/>
      <c r="G319" s="117"/>
      <c r="H319" s="117"/>
      <c r="I319" s="113"/>
      <c r="J319" s="35"/>
    </row>
    <row r="320" spans="1:10" ht="12.75">
      <c r="A320" s="63"/>
      <c r="B320" s="36"/>
      <c r="C320" s="49"/>
      <c r="D320" s="132"/>
      <c r="E320" s="132"/>
      <c r="F320" s="132"/>
      <c r="G320" s="132"/>
      <c r="H320" s="132"/>
      <c r="I320" s="133"/>
      <c r="J320" s="35"/>
    </row>
    <row r="321" spans="1:10" s="14" customFormat="1" ht="12.75">
      <c r="A321" s="67"/>
      <c r="B321" s="36"/>
      <c r="C321" s="36"/>
      <c r="D321" s="132"/>
      <c r="E321" s="132"/>
      <c r="F321" s="132"/>
      <c r="G321" s="132"/>
      <c r="H321" s="132"/>
      <c r="I321" s="133"/>
      <c r="J321" s="36"/>
    </row>
    <row r="322" spans="1:11" s="14" customFormat="1" ht="30" customHeight="1" thickBot="1">
      <c r="A322" s="211"/>
      <c r="B322" s="212" t="s">
        <v>200</v>
      </c>
      <c r="C322" s="213"/>
      <c r="D322" s="132">
        <f aca="true" t="shared" si="19" ref="D322:I322">D96+D166+D219+D239+D254+D264+D286+D307+D318</f>
        <v>132004716</v>
      </c>
      <c r="E322" s="132">
        <f t="shared" si="19"/>
        <v>87697122</v>
      </c>
      <c r="F322" s="132">
        <f t="shared" si="19"/>
        <v>3300430</v>
      </c>
      <c r="G322" s="132">
        <f t="shared" si="19"/>
        <v>33028379.95</v>
      </c>
      <c r="H322" s="132">
        <f t="shared" si="19"/>
        <v>7978783.55</v>
      </c>
      <c r="I322" s="132">
        <f t="shared" si="19"/>
        <v>2230157.150695258</v>
      </c>
      <c r="J322" s="34"/>
      <c r="K322" s="29">
        <f>SUM(E322:H322)</f>
        <v>132004715.5</v>
      </c>
    </row>
    <row r="323" spans="1:10" s="14" customFormat="1" ht="12.75">
      <c r="A323" s="31"/>
      <c r="B323" s="37"/>
      <c r="C323" s="31"/>
      <c r="D323" s="41"/>
      <c r="E323" s="38"/>
      <c r="F323" s="38"/>
      <c r="G323" s="41"/>
      <c r="H323" s="41"/>
      <c r="I323" s="41"/>
      <c r="J323" s="34"/>
    </row>
    <row r="324" spans="1:11" s="14" customFormat="1" ht="12.75">
      <c r="A324" s="31"/>
      <c r="B324" s="37"/>
      <c r="C324" s="31"/>
      <c r="D324" s="41"/>
      <c r="E324" s="41"/>
      <c r="F324" s="41"/>
      <c r="G324" s="41"/>
      <c r="H324" s="41"/>
      <c r="I324" s="41"/>
      <c r="J324" s="34"/>
      <c r="K324" s="29"/>
    </row>
    <row r="325" spans="1:10" s="14" customFormat="1" ht="12.75">
      <c r="A325" s="31"/>
      <c r="B325" s="37"/>
      <c r="C325" s="31"/>
      <c r="D325" s="41"/>
      <c r="E325" s="38"/>
      <c r="F325" s="38"/>
      <c r="G325" s="41"/>
      <c r="H325" s="41"/>
      <c r="I325" s="41"/>
      <c r="J325" s="34"/>
    </row>
    <row r="326" spans="1:12" s="14" customFormat="1" ht="12.75">
      <c r="A326" s="37"/>
      <c r="B326" s="37" t="s">
        <v>235</v>
      </c>
      <c r="C326" s="37"/>
      <c r="D326" s="37"/>
      <c r="E326" s="37"/>
      <c r="F326" s="37"/>
      <c r="G326" s="294" t="s">
        <v>189</v>
      </c>
      <c r="H326" s="294"/>
      <c r="I326" s="294"/>
      <c r="J326" s="35"/>
      <c r="L326" s="29"/>
    </row>
    <row r="327" spans="1:12" s="14" customFormat="1" ht="12.75">
      <c r="A327" s="37"/>
      <c r="B327" s="37"/>
      <c r="C327" s="37"/>
      <c r="D327" s="37"/>
      <c r="E327" s="37"/>
      <c r="F327" s="37"/>
      <c r="G327" s="37"/>
      <c r="H327" s="31"/>
      <c r="I327" s="31"/>
      <c r="J327" s="35"/>
      <c r="L327" s="29"/>
    </row>
    <row r="328" spans="1:12" s="14" customFormat="1" ht="12.75">
      <c r="A328" s="37"/>
      <c r="B328" s="37"/>
      <c r="C328" s="37"/>
      <c r="D328" s="37"/>
      <c r="E328" s="37"/>
      <c r="F328" s="37"/>
      <c r="G328" s="37"/>
      <c r="H328" s="31"/>
      <c r="I328" s="31"/>
      <c r="J328" s="35"/>
      <c r="L328" s="29"/>
    </row>
    <row r="329" spans="1:10" s="14" customFormat="1" ht="12.75">
      <c r="A329" s="37"/>
      <c r="B329" s="50" t="s">
        <v>214</v>
      </c>
      <c r="C329" s="31"/>
      <c r="D329" s="31"/>
      <c r="E329" s="40"/>
      <c r="F329" s="40"/>
      <c r="G329" s="40"/>
      <c r="H329" s="40"/>
      <c r="I329" s="40"/>
      <c r="J329" s="36"/>
    </row>
    <row r="330" spans="1:10" ht="33" customHeight="1">
      <c r="A330" s="31"/>
      <c r="B330" s="18" t="s">
        <v>215</v>
      </c>
      <c r="C330" s="31" t="s">
        <v>217</v>
      </c>
      <c r="D330" s="31" t="s">
        <v>216</v>
      </c>
      <c r="E330" s="31"/>
      <c r="F330" s="31"/>
      <c r="G330" s="31"/>
      <c r="H330" s="31"/>
      <c r="I330" s="31"/>
      <c r="J330" s="35"/>
    </row>
    <row r="331" spans="1:10" ht="12.75">
      <c r="A331" s="31"/>
      <c r="B331" s="37"/>
      <c r="C331" s="37"/>
      <c r="D331" s="37"/>
      <c r="E331" s="37"/>
      <c r="F331" s="37"/>
      <c r="G331" s="37"/>
      <c r="H331" s="31"/>
      <c r="I331" s="31"/>
      <c r="J331" s="35"/>
    </row>
    <row r="332" spans="1:10" ht="12.75">
      <c r="A332" s="31"/>
      <c r="B332" s="42" t="s">
        <v>244</v>
      </c>
      <c r="C332" s="31"/>
      <c r="D332" s="31"/>
      <c r="E332" s="31"/>
      <c r="F332" s="31"/>
      <c r="G332" s="31"/>
      <c r="H332" s="31"/>
      <c r="I332" s="31"/>
      <c r="J332" s="35"/>
    </row>
    <row r="333" spans="1:10" ht="12.75">
      <c r="A333" s="31"/>
      <c r="B333" s="42"/>
      <c r="C333" s="31"/>
      <c r="D333" s="31"/>
      <c r="E333" s="31"/>
      <c r="F333" s="31"/>
      <c r="G333" s="31"/>
      <c r="H333" s="31"/>
      <c r="I333" s="31"/>
      <c r="J333" s="192"/>
    </row>
    <row r="334" spans="1:10" s="8" customFormat="1" ht="35.25" customHeight="1">
      <c r="A334" s="35"/>
      <c r="B334" s="214" t="s">
        <v>297</v>
      </c>
      <c r="C334" s="35"/>
      <c r="D334" s="30">
        <f aca="true" t="shared" si="20" ref="D334:I334">SUM(D13:D44)+SUM(D98:D116)+SUM(D198:D200)</f>
        <v>43707518</v>
      </c>
      <c r="E334" s="30">
        <f t="shared" si="20"/>
        <v>38615592</v>
      </c>
      <c r="F334" s="30">
        <f t="shared" si="20"/>
        <v>1453275</v>
      </c>
      <c r="G334" s="30">
        <f t="shared" si="20"/>
        <v>1453275</v>
      </c>
      <c r="H334" s="30">
        <f t="shared" si="20"/>
        <v>2185376</v>
      </c>
      <c r="I334" s="30">
        <f t="shared" si="20"/>
        <v>705423.8730898988</v>
      </c>
      <c r="J334" s="35"/>
    </row>
    <row r="335" spans="1:10" s="8" customFormat="1" ht="35.25" customHeight="1">
      <c r="A335" s="35"/>
      <c r="B335" s="214" t="s">
        <v>298</v>
      </c>
      <c r="C335" s="35"/>
      <c r="D335" s="30">
        <f aca="true" t="shared" si="21" ref="D335:I335">SUM(D59:D75)+SUM(D122:D130)+SUM(D205:D207)-D75</f>
        <v>5493163</v>
      </c>
      <c r="E335" s="30">
        <f t="shared" si="21"/>
        <v>4853209</v>
      </c>
      <c r="F335" s="30">
        <f t="shared" si="21"/>
        <v>182648</v>
      </c>
      <c r="G335" s="30">
        <f t="shared" si="21"/>
        <v>182648</v>
      </c>
      <c r="H335" s="30">
        <f t="shared" si="21"/>
        <v>274658</v>
      </c>
      <c r="I335" s="30">
        <f t="shared" si="21"/>
        <v>129665</v>
      </c>
      <c r="J335" s="35"/>
    </row>
    <row r="336" spans="1:10" s="8" customFormat="1" ht="35.25" customHeight="1">
      <c r="A336" s="35"/>
      <c r="B336" s="214" t="s">
        <v>297</v>
      </c>
      <c r="C336" s="35"/>
      <c r="D336" s="30">
        <f aca="true" t="shared" si="22" ref="D336:I336">SUM(D76:D95)+SUM(D131:D165)+SUM(D209:D218)+SUM(D278:D285)</f>
        <v>50060354</v>
      </c>
      <c r="E336" s="30">
        <f t="shared" si="22"/>
        <v>44228321</v>
      </c>
      <c r="F336" s="30">
        <f t="shared" si="22"/>
        <v>1664507</v>
      </c>
      <c r="G336" s="30">
        <f t="shared" si="22"/>
        <v>1664507</v>
      </c>
      <c r="H336" s="30">
        <f t="shared" si="22"/>
        <v>2503018.5</v>
      </c>
      <c r="I336" s="30">
        <f t="shared" si="22"/>
        <v>673353.2776053585</v>
      </c>
      <c r="J336" s="35"/>
    </row>
    <row r="337" spans="1:10" s="8" customFormat="1" ht="35.25" customHeight="1">
      <c r="A337" s="35"/>
      <c r="B337" s="35" t="s">
        <v>299</v>
      </c>
      <c r="C337" s="35"/>
      <c r="D337" s="30">
        <f aca="true" t="shared" si="23" ref="D337:I337">+D334+D335+D336</f>
        <v>99261035</v>
      </c>
      <c r="E337" s="30">
        <f t="shared" si="23"/>
        <v>87697122</v>
      </c>
      <c r="F337" s="30">
        <f t="shared" si="23"/>
        <v>3300430</v>
      </c>
      <c r="G337" s="30">
        <f t="shared" si="23"/>
        <v>3300430</v>
      </c>
      <c r="H337" s="30">
        <f t="shared" si="23"/>
        <v>4963052.5</v>
      </c>
      <c r="I337" s="30">
        <f t="shared" si="23"/>
        <v>1508442.1506952574</v>
      </c>
      <c r="J337" s="35"/>
    </row>
    <row r="338" spans="1:10" ht="12.75">
      <c r="A338" s="31"/>
      <c r="B338" s="31"/>
      <c r="C338" s="31"/>
      <c r="D338" s="31"/>
      <c r="E338" s="31"/>
      <c r="F338" s="31"/>
      <c r="G338" s="31"/>
      <c r="H338" s="31"/>
      <c r="I338" s="31"/>
      <c r="J338" s="193"/>
    </row>
    <row r="339" spans="1:10" ht="12.75">
      <c r="A339" s="31"/>
      <c r="B339" s="31"/>
      <c r="C339" s="31"/>
      <c r="D339" s="31">
        <f aca="true" t="shared" si="24" ref="D339:I339">D337/1000</f>
        <v>99261.035</v>
      </c>
      <c r="E339" s="31">
        <f t="shared" si="24"/>
        <v>87697.122</v>
      </c>
      <c r="F339" s="31">
        <f t="shared" si="24"/>
        <v>3300.43</v>
      </c>
      <c r="G339" s="31">
        <f t="shared" si="24"/>
        <v>3300.43</v>
      </c>
      <c r="H339" s="31">
        <f t="shared" si="24"/>
        <v>4963.0525</v>
      </c>
      <c r="I339" s="31">
        <f t="shared" si="24"/>
        <v>1508.4421506952574</v>
      </c>
      <c r="J339" s="35"/>
    </row>
    <row r="340" spans="1:10" ht="12.75">
      <c r="A340" s="31"/>
      <c r="B340" s="31"/>
      <c r="C340" s="31"/>
      <c r="D340" s="31"/>
      <c r="E340" s="31"/>
      <c r="F340" s="31"/>
      <c r="G340" s="31"/>
      <c r="H340" s="31"/>
      <c r="I340" s="31"/>
      <c r="J340" s="35"/>
    </row>
    <row r="341" spans="1:10" ht="12.75">
      <c r="A341" s="31"/>
      <c r="B341" s="31"/>
      <c r="C341" s="31"/>
      <c r="D341" s="31"/>
      <c r="E341" s="31"/>
      <c r="F341" s="31"/>
      <c r="G341" s="31"/>
      <c r="H341" s="31"/>
      <c r="I341" s="31"/>
      <c r="J341" s="35"/>
    </row>
    <row r="342" spans="1:10" ht="12.75">
      <c r="A342" s="31"/>
      <c r="B342" s="31"/>
      <c r="C342" s="31"/>
      <c r="D342" s="31"/>
      <c r="E342" s="31"/>
      <c r="F342" s="31"/>
      <c r="G342" s="31"/>
      <c r="H342" s="31"/>
      <c r="I342" s="31"/>
      <c r="J342" s="35"/>
    </row>
    <row r="343" spans="1:10" ht="12.75">
      <c r="A343" s="31"/>
      <c r="B343" s="31"/>
      <c r="C343" s="31"/>
      <c r="D343" s="31"/>
      <c r="E343" s="31"/>
      <c r="F343" s="41"/>
      <c r="G343" s="31"/>
      <c r="H343" s="31"/>
      <c r="I343" s="31"/>
      <c r="J343" s="35"/>
    </row>
    <row r="344" spans="1:10" ht="12.75">
      <c r="A344" s="31"/>
      <c r="B344" s="31"/>
      <c r="C344" s="31"/>
      <c r="D344" s="31"/>
      <c r="E344" s="31"/>
      <c r="F344" s="31"/>
      <c r="G344" s="31"/>
      <c r="H344" s="31"/>
      <c r="I344" s="31"/>
      <c r="J344" s="35"/>
    </row>
    <row r="345" spans="1:10" ht="12.75">
      <c r="A345" s="31"/>
      <c r="B345" s="31"/>
      <c r="C345" s="31"/>
      <c r="D345" s="31"/>
      <c r="E345" s="31"/>
      <c r="F345" s="31"/>
      <c r="G345" s="31"/>
      <c r="H345" s="31"/>
      <c r="I345" s="31"/>
      <c r="J345" s="35"/>
    </row>
    <row r="346" spans="1:10" ht="12.75">
      <c r="A346" s="31"/>
      <c r="B346" s="31"/>
      <c r="C346" s="31"/>
      <c r="D346" s="31"/>
      <c r="E346" s="31"/>
      <c r="F346" s="31"/>
      <c r="G346" s="31"/>
      <c r="H346" s="31"/>
      <c r="I346" s="31"/>
      <c r="J346" s="35"/>
    </row>
    <row r="347" spans="1:10" ht="12.75">
      <c r="A347" s="31"/>
      <c r="B347" s="31"/>
      <c r="C347" s="31"/>
      <c r="D347" s="31"/>
      <c r="E347" s="31"/>
      <c r="F347" s="31"/>
      <c r="G347" s="31"/>
      <c r="H347" s="31"/>
      <c r="I347" s="31"/>
      <c r="J347" s="35"/>
    </row>
    <row r="348" spans="1:10" ht="12.75">
      <c r="A348" s="31"/>
      <c r="B348" s="31"/>
      <c r="C348" s="31"/>
      <c r="D348" s="31"/>
      <c r="E348" s="31"/>
      <c r="F348" s="31"/>
      <c r="G348" s="31"/>
      <c r="H348" s="31"/>
      <c r="I348" s="31"/>
      <c r="J348" s="35"/>
    </row>
    <row r="349" spans="1:10" ht="12.75">
      <c r="A349" s="31"/>
      <c r="B349" s="31" t="s">
        <v>220</v>
      </c>
      <c r="C349" s="31"/>
      <c r="D349" s="31"/>
      <c r="E349" s="31"/>
      <c r="F349" s="31"/>
      <c r="G349" s="31"/>
      <c r="H349" s="31"/>
      <c r="I349" s="31"/>
      <c r="J349" s="35"/>
    </row>
    <row r="350" spans="1:10" ht="12.75">
      <c r="A350" s="31"/>
      <c r="B350" s="31" t="s">
        <v>221</v>
      </c>
      <c r="C350" s="31"/>
      <c r="D350" s="31"/>
      <c r="E350" s="31"/>
      <c r="F350" s="31"/>
      <c r="G350" s="31"/>
      <c r="H350" s="31"/>
      <c r="I350" s="31"/>
      <c r="J350" s="35"/>
    </row>
    <row r="351" spans="1:10" ht="12.75">
      <c r="A351" s="31"/>
      <c r="B351" s="31"/>
      <c r="C351" s="31"/>
      <c r="D351" s="31"/>
      <c r="E351" s="31"/>
      <c r="F351" s="31"/>
      <c r="G351" s="31"/>
      <c r="H351" s="31"/>
      <c r="I351" s="31"/>
      <c r="J351" s="35"/>
    </row>
    <row r="352" spans="1:10" ht="12.75">
      <c r="A352" s="31"/>
      <c r="B352" s="31"/>
      <c r="C352" s="31"/>
      <c r="D352" s="31"/>
      <c r="E352" s="31"/>
      <c r="F352" s="31"/>
      <c r="G352" s="31"/>
      <c r="H352" s="31"/>
      <c r="I352" s="31"/>
      <c r="J352" s="35"/>
    </row>
    <row r="353" spans="1:10" ht="12.75">
      <c r="A353" s="31"/>
      <c r="B353" s="31"/>
      <c r="C353" s="31"/>
      <c r="D353" s="31"/>
      <c r="E353" s="31"/>
      <c r="F353" s="31"/>
      <c r="G353" s="31"/>
      <c r="H353" s="31"/>
      <c r="I353" s="31"/>
      <c r="J353" s="35"/>
    </row>
    <row r="354" spans="1:10" ht="12.75">
      <c r="A354" s="31"/>
      <c r="B354" s="31"/>
      <c r="C354" s="31"/>
      <c r="D354" s="31"/>
      <c r="E354" s="31"/>
      <c r="F354" s="31"/>
      <c r="G354" s="31"/>
      <c r="H354" s="31"/>
      <c r="I354" s="31"/>
      <c r="J354" s="35"/>
    </row>
    <row r="355" spans="1:10" ht="12.75">
      <c r="A355" s="35"/>
      <c r="B355" s="35" t="s">
        <v>225</v>
      </c>
      <c r="C355" s="35"/>
      <c r="D355" s="35"/>
      <c r="E355" s="35"/>
      <c r="F355" s="35"/>
      <c r="G355" s="35"/>
      <c r="H355" s="35"/>
      <c r="I355" s="51"/>
      <c r="J355" s="35"/>
    </row>
    <row r="356" spans="1:10" ht="12.75">
      <c r="A356" s="35"/>
      <c r="B356" s="35" t="s">
        <v>222</v>
      </c>
      <c r="C356" s="35"/>
      <c r="D356" s="30">
        <v>36361261</v>
      </c>
      <c r="E356" s="30">
        <v>26174402</v>
      </c>
      <c r="F356" s="30">
        <v>985056</v>
      </c>
      <c r="G356" s="30">
        <v>6521406</v>
      </c>
      <c r="H356" s="30">
        <v>2680397</v>
      </c>
      <c r="I356" s="83">
        <v>742662</v>
      </c>
      <c r="J356" s="45">
        <v>742662</v>
      </c>
    </row>
    <row r="357" spans="1:10" ht="12.75">
      <c r="A357" s="35"/>
      <c r="B357" s="35" t="s">
        <v>223</v>
      </c>
      <c r="C357" s="35"/>
      <c r="D357" s="30">
        <v>16068090</v>
      </c>
      <c r="E357" s="30">
        <v>12470474</v>
      </c>
      <c r="F357" s="30">
        <v>469322</v>
      </c>
      <c r="G357" s="30">
        <v>2339692</v>
      </c>
      <c r="H357" s="30">
        <v>788602</v>
      </c>
      <c r="I357" s="53">
        <v>229539</v>
      </c>
      <c r="J357" s="30">
        <v>229539</v>
      </c>
    </row>
    <row r="358" spans="1:10" ht="12.75">
      <c r="A358" s="35"/>
      <c r="B358" s="35" t="s">
        <v>224</v>
      </c>
      <c r="C358" s="35"/>
      <c r="D358" s="30">
        <v>8081349</v>
      </c>
      <c r="E358" s="30">
        <v>4823925</v>
      </c>
      <c r="F358" s="30">
        <v>181545</v>
      </c>
      <c r="G358" s="30">
        <v>2757978</v>
      </c>
      <c r="H358" s="30">
        <v>317901</v>
      </c>
      <c r="I358" s="53">
        <v>173133</v>
      </c>
      <c r="J358" s="30">
        <v>173133</v>
      </c>
    </row>
    <row r="359" spans="1:10" ht="12.75">
      <c r="A359" s="35"/>
      <c r="B359" s="35" t="s">
        <v>141</v>
      </c>
      <c r="C359" s="35"/>
      <c r="D359" s="30">
        <v>5120668</v>
      </c>
      <c r="E359" s="30"/>
      <c r="F359" s="30"/>
      <c r="G359" s="30">
        <v>4989135</v>
      </c>
      <c r="H359" s="46">
        <v>131533</v>
      </c>
      <c r="I359" s="53"/>
      <c r="J359" s="30"/>
    </row>
    <row r="360" spans="1:10" ht="12.75">
      <c r="A360" s="35"/>
      <c r="B360" s="35" t="s">
        <v>230</v>
      </c>
      <c r="C360" s="35"/>
      <c r="D360" s="35">
        <v>4891834</v>
      </c>
      <c r="E360" s="35"/>
      <c r="F360" s="35"/>
      <c r="G360" s="35">
        <v>4891834</v>
      </c>
      <c r="H360" s="35"/>
      <c r="I360" s="51"/>
      <c r="J360" s="35"/>
    </row>
    <row r="361" spans="1:10" ht="12.75">
      <c r="A361" s="35"/>
      <c r="B361" s="35" t="s">
        <v>231</v>
      </c>
      <c r="C361" s="35"/>
      <c r="D361" s="35">
        <v>506100</v>
      </c>
      <c r="E361" s="35"/>
      <c r="F361" s="35"/>
      <c r="G361" s="35">
        <v>480795</v>
      </c>
      <c r="H361" s="35">
        <v>25305</v>
      </c>
      <c r="I361" s="51">
        <v>5740</v>
      </c>
      <c r="J361" s="35">
        <v>5740</v>
      </c>
    </row>
    <row r="362" spans="1:10" ht="12.75">
      <c r="A362" s="35"/>
      <c r="B362" s="35" t="s">
        <v>232</v>
      </c>
      <c r="C362" s="35"/>
      <c r="D362" s="35">
        <v>1706337</v>
      </c>
      <c r="E362" s="35"/>
      <c r="F362" s="35"/>
      <c r="G362" s="35">
        <v>1279752</v>
      </c>
      <c r="H362" s="35">
        <v>426585</v>
      </c>
      <c r="I362" s="51">
        <v>93785</v>
      </c>
      <c r="J362" s="35">
        <v>93785</v>
      </c>
    </row>
    <row r="363" spans="1:10" ht="12.75">
      <c r="A363" s="35"/>
      <c r="B363" s="35" t="s">
        <v>169</v>
      </c>
      <c r="C363" s="35"/>
      <c r="D363" s="35">
        <v>4694796</v>
      </c>
      <c r="E363" s="35"/>
      <c r="F363" s="35"/>
      <c r="G363" s="35">
        <v>4523509</v>
      </c>
      <c r="H363" s="35">
        <v>171287</v>
      </c>
      <c r="I363" s="51">
        <v>77706</v>
      </c>
      <c r="J363" s="35">
        <v>77706</v>
      </c>
    </row>
    <row r="364" spans="1:10" ht="12.75">
      <c r="A364" s="35"/>
      <c r="B364" s="35" t="s">
        <v>234</v>
      </c>
      <c r="C364" s="35"/>
      <c r="D364" s="35">
        <v>4786045</v>
      </c>
      <c r="E364" s="35"/>
      <c r="F364" s="35"/>
      <c r="G364" s="35">
        <v>3350233</v>
      </c>
      <c r="H364" s="35">
        <v>1435812</v>
      </c>
      <c r="I364" s="51">
        <v>280124</v>
      </c>
      <c r="J364" s="35">
        <v>280124</v>
      </c>
    </row>
    <row r="365" spans="1:10" ht="12.75">
      <c r="A365" s="35"/>
      <c r="B365" s="35" t="s">
        <v>208</v>
      </c>
      <c r="C365" s="35"/>
      <c r="D365" s="30">
        <f aca="true" t="shared" si="25" ref="D365:I365">SUM(D356:D364)</f>
        <v>82216480</v>
      </c>
      <c r="E365" s="30">
        <f t="shared" si="25"/>
        <v>43468801</v>
      </c>
      <c r="F365" s="30">
        <f t="shared" si="25"/>
        <v>1635923</v>
      </c>
      <c r="G365" s="30">
        <f t="shared" si="25"/>
        <v>31134334</v>
      </c>
      <c r="H365" s="30">
        <f t="shared" si="25"/>
        <v>5977422</v>
      </c>
      <c r="I365" s="53">
        <f t="shared" si="25"/>
        <v>1602689</v>
      </c>
      <c r="J365" s="30">
        <f>SUM(J356:J364)</f>
        <v>1602689</v>
      </c>
    </row>
    <row r="366" spans="1:10" ht="12.75">
      <c r="A366" s="35"/>
      <c r="B366" s="35"/>
      <c r="C366" s="35"/>
      <c r="D366" s="35"/>
      <c r="E366" s="35"/>
      <c r="F366" s="35"/>
      <c r="G366" s="35"/>
      <c r="H366" s="35"/>
      <c r="I366" s="51"/>
      <c r="J366" s="35"/>
    </row>
    <row r="367" spans="1:10" ht="12.75">
      <c r="A367" s="35"/>
      <c r="B367" s="35"/>
      <c r="C367" s="35"/>
      <c r="D367" s="35" t="s">
        <v>233</v>
      </c>
      <c r="E367" s="35"/>
      <c r="F367" s="35"/>
      <c r="G367" s="35"/>
      <c r="H367" s="35"/>
      <c r="I367" s="51"/>
      <c r="J367" s="35"/>
    </row>
    <row r="368" spans="1:10" ht="12.75">
      <c r="A368" s="31"/>
      <c r="B368" s="31"/>
      <c r="C368" s="31"/>
      <c r="D368" s="31"/>
      <c r="E368" s="31"/>
      <c r="F368" s="31"/>
      <c r="G368" s="31"/>
      <c r="H368" s="31"/>
      <c r="I368" s="31"/>
      <c r="J368" s="35"/>
    </row>
    <row r="369" spans="1:10" ht="12.75">
      <c r="A369" s="31"/>
      <c r="B369" s="35"/>
      <c r="C369" s="35"/>
      <c r="D369" s="30"/>
      <c r="E369" s="30"/>
      <c r="F369" s="30"/>
      <c r="G369" s="30"/>
      <c r="H369" s="30"/>
      <c r="I369" s="53"/>
      <c r="J369" s="35"/>
    </row>
    <row r="370" spans="1:10" ht="12.75">
      <c r="A370" s="31"/>
      <c r="B370" s="31"/>
      <c r="C370" s="31"/>
      <c r="D370" s="31"/>
      <c r="E370" s="31"/>
      <c r="F370" s="31"/>
      <c r="G370" s="31"/>
      <c r="H370" s="31"/>
      <c r="I370" s="31"/>
      <c r="J370" s="35"/>
    </row>
    <row r="371" spans="1:10" ht="12.75">
      <c r="A371" s="31"/>
      <c r="B371" s="35" t="s">
        <v>225</v>
      </c>
      <c r="C371" s="35"/>
      <c r="D371" s="35"/>
      <c r="E371" s="35"/>
      <c r="F371" s="35"/>
      <c r="G371" s="35"/>
      <c r="H371" s="35"/>
      <c r="I371" s="51"/>
      <c r="J371" s="35"/>
    </row>
    <row r="372" spans="1:12" ht="12.75">
      <c r="A372" s="31"/>
      <c r="B372" s="35" t="s">
        <v>222</v>
      </c>
      <c r="C372" s="35"/>
      <c r="D372" s="30">
        <v>37037961</v>
      </c>
      <c r="E372" s="30">
        <v>26174402</v>
      </c>
      <c r="F372" s="30">
        <v>985056</v>
      </c>
      <c r="G372" s="30">
        <v>7198106</v>
      </c>
      <c r="H372" s="30">
        <v>2680397</v>
      </c>
      <c r="I372" s="83">
        <v>742662</v>
      </c>
      <c r="J372" s="45"/>
      <c r="L372" s="30">
        <f>SUM(E372:H372)</f>
        <v>37037961</v>
      </c>
    </row>
    <row r="373" spans="1:12" ht="12.75">
      <c r="A373" s="31"/>
      <c r="B373" s="35" t="s">
        <v>223</v>
      </c>
      <c r="C373" s="35"/>
      <c r="D373" s="30">
        <v>16068090</v>
      </c>
      <c r="E373" s="30">
        <v>12470474</v>
      </c>
      <c r="F373" s="30">
        <v>469322</v>
      </c>
      <c r="G373" s="30">
        <v>2339692</v>
      </c>
      <c r="H373" s="30">
        <v>788602</v>
      </c>
      <c r="I373" s="53">
        <v>229539</v>
      </c>
      <c r="J373" s="30"/>
      <c r="L373" s="30">
        <v>16068090</v>
      </c>
    </row>
    <row r="374" spans="1:12" ht="12.75">
      <c r="A374" s="31"/>
      <c r="B374" s="35" t="s">
        <v>224</v>
      </c>
      <c r="C374" s="35"/>
      <c r="D374" s="30">
        <v>8346559</v>
      </c>
      <c r="E374" s="30">
        <v>4823925</v>
      </c>
      <c r="F374" s="30">
        <v>181545</v>
      </c>
      <c r="G374" s="30">
        <v>3009928</v>
      </c>
      <c r="H374" s="30">
        <v>331161</v>
      </c>
      <c r="I374" s="53">
        <v>176629</v>
      </c>
      <c r="J374" s="30"/>
      <c r="L374" s="30">
        <f>SUM(E374:H374)</f>
        <v>8346559</v>
      </c>
    </row>
    <row r="375" spans="1:12" ht="12.75">
      <c r="A375" s="31"/>
      <c r="B375" s="35" t="s">
        <v>141</v>
      </c>
      <c r="C375" s="35"/>
      <c r="D375" s="30">
        <f>SUM(G375:H375)</f>
        <v>5552358</v>
      </c>
      <c r="E375" s="30"/>
      <c r="F375" s="30"/>
      <c r="G375" s="30">
        <v>5420825</v>
      </c>
      <c r="H375" s="46">
        <v>131533</v>
      </c>
      <c r="I375" s="53"/>
      <c r="J375" s="30"/>
      <c r="L375" s="30">
        <f>SUM(G375:H375)</f>
        <v>5552358</v>
      </c>
    </row>
    <row r="376" spans="1:12" ht="12.75">
      <c r="A376" s="31"/>
      <c r="B376" s="35" t="s">
        <v>230</v>
      </c>
      <c r="C376" s="35"/>
      <c r="D376" s="35">
        <v>4891834</v>
      </c>
      <c r="E376" s="35"/>
      <c r="F376" s="35"/>
      <c r="G376" s="35">
        <v>4891834</v>
      </c>
      <c r="H376" s="35"/>
      <c r="I376" s="51"/>
      <c r="J376" s="35"/>
      <c r="L376" s="35">
        <v>4891834</v>
      </c>
    </row>
    <row r="377" spans="1:12" ht="12.75">
      <c r="A377" s="31"/>
      <c r="B377" s="35" t="s">
        <v>231</v>
      </c>
      <c r="C377" s="35"/>
      <c r="D377" s="35">
        <v>506100</v>
      </c>
      <c r="E377" s="35"/>
      <c r="F377" s="35"/>
      <c r="G377" s="35">
        <v>480795</v>
      </c>
      <c r="H377" s="35">
        <v>25305</v>
      </c>
      <c r="I377" s="51">
        <v>5740</v>
      </c>
      <c r="J377" s="35"/>
      <c r="L377" s="35">
        <v>506100</v>
      </c>
    </row>
    <row r="378" spans="1:12" ht="12.75">
      <c r="A378" s="31"/>
      <c r="B378" s="35" t="s">
        <v>232</v>
      </c>
      <c r="C378" s="35"/>
      <c r="D378" s="35">
        <v>1706337</v>
      </c>
      <c r="E378" s="35"/>
      <c r="F378" s="35"/>
      <c r="G378" s="35">
        <v>1279752</v>
      </c>
      <c r="H378" s="35">
        <v>426585</v>
      </c>
      <c r="I378" s="51">
        <v>93785</v>
      </c>
      <c r="J378" s="35"/>
      <c r="L378" s="35">
        <v>1706337</v>
      </c>
    </row>
    <row r="379" spans="1:12" ht="12.75">
      <c r="A379" s="31"/>
      <c r="B379" s="35" t="s">
        <v>169</v>
      </c>
      <c r="C379" s="35"/>
      <c r="D379" s="35">
        <v>4694796</v>
      </c>
      <c r="E379" s="35"/>
      <c r="F379" s="35"/>
      <c r="G379" s="35">
        <v>4523509</v>
      </c>
      <c r="H379" s="35">
        <v>171287</v>
      </c>
      <c r="I379" s="51">
        <v>77706</v>
      </c>
      <c r="J379" s="35"/>
      <c r="L379" s="35">
        <v>4694796</v>
      </c>
    </row>
    <row r="380" spans="1:12" ht="12.75">
      <c r="A380" s="31"/>
      <c r="B380" s="35" t="s">
        <v>234</v>
      </c>
      <c r="C380" s="35"/>
      <c r="D380" s="35">
        <v>3069650</v>
      </c>
      <c r="E380" s="35"/>
      <c r="F380" s="35"/>
      <c r="G380" s="35">
        <v>2148755</v>
      </c>
      <c r="H380" s="35">
        <v>920895</v>
      </c>
      <c r="I380" s="51">
        <v>230743</v>
      </c>
      <c r="J380" s="35"/>
      <c r="L380" s="35">
        <f>SUM(G380:H380)</f>
        <v>3069650</v>
      </c>
    </row>
    <row r="381" spans="1:12" ht="12.75">
      <c r="A381" s="31"/>
      <c r="B381" s="35" t="s">
        <v>208</v>
      </c>
      <c r="C381" s="35"/>
      <c r="D381" s="30">
        <f aca="true" t="shared" si="26" ref="D381:I381">SUM(D372:D380)</f>
        <v>81873685</v>
      </c>
      <c r="E381" s="30">
        <f t="shared" si="26"/>
        <v>43468801</v>
      </c>
      <c r="F381" s="30">
        <f t="shared" si="26"/>
        <v>1635923</v>
      </c>
      <c r="G381" s="30">
        <f t="shared" si="26"/>
        <v>31293196</v>
      </c>
      <c r="H381" s="30">
        <f t="shared" si="26"/>
        <v>5475765</v>
      </c>
      <c r="I381" s="53">
        <f t="shared" si="26"/>
        <v>1556804</v>
      </c>
      <c r="J381" s="30"/>
      <c r="L381" s="54">
        <f>SUM(E381:H381)</f>
        <v>81873685</v>
      </c>
    </row>
    <row r="382" spans="1:12" ht="12.75">
      <c r="A382" s="31"/>
      <c r="B382" s="35"/>
      <c r="C382" s="35"/>
      <c r="D382" s="35"/>
      <c r="E382" s="35"/>
      <c r="F382" s="35"/>
      <c r="G382" s="35"/>
      <c r="H382" s="35"/>
      <c r="I382" s="51"/>
      <c r="J382" s="35"/>
      <c r="L382" s="6" t="s">
        <v>233</v>
      </c>
    </row>
    <row r="383" spans="1:10" ht="12.75">
      <c r="A383" s="31"/>
      <c r="B383" s="35"/>
      <c r="C383" s="35"/>
      <c r="D383" s="35" t="s">
        <v>233</v>
      </c>
      <c r="E383" s="35"/>
      <c r="F383" s="35"/>
      <c r="G383" s="35"/>
      <c r="H383" s="35"/>
      <c r="I383" s="51"/>
      <c r="J383" s="35"/>
    </row>
    <row r="384" spans="1:10" ht="12.75">
      <c r="A384" s="31"/>
      <c r="B384" s="31"/>
      <c r="C384" s="31"/>
      <c r="D384" s="31"/>
      <c r="E384" s="31"/>
      <c r="F384" s="31"/>
      <c r="G384" s="31"/>
      <c r="H384" s="31"/>
      <c r="I384" s="31"/>
      <c r="J384" s="35"/>
    </row>
    <row r="385" spans="1:10" ht="12.75">
      <c r="A385" s="31"/>
      <c r="B385" s="31"/>
      <c r="C385" s="31"/>
      <c r="D385" s="31"/>
      <c r="E385" s="31"/>
      <c r="F385" s="31"/>
      <c r="G385" s="31"/>
      <c r="H385" s="31"/>
      <c r="I385" s="31"/>
      <c r="J385" s="35"/>
    </row>
    <row r="386" spans="1:10" ht="12.75">
      <c r="A386" s="31"/>
      <c r="B386" s="31"/>
      <c r="C386" s="31"/>
      <c r="D386" s="41"/>
      <c r="E386" s="45"/>
      <c r="F386" s="45"/>
      <c r="G386" s="45"/>
      <c r="H386" s="45"/>
      <c r="I386" s="83"/>
      <c r="J386" s="35"/>
    </row>
    <row r="387" spans="1:10" ht="12.75">
      <c r="A387" s="31"/>
      <c r="B387" s="31"/>
      <c r="C387" s="31"/>
      <c r="D387" s="31"/>
      <c r="E387" s="31"/>
      <c r="F387" s="31"/>
      <c r="G387" s="31"/>
      <c r="H387" s="31"/>
      <c r="I387" s="31"/>
      <c r="J387" s="35"/>
    </row>
    <row r="388" spans="1:10" ht="12.75">
      <c r="A388" s="31"/>
      <c r="B388" s="31"/>
      <c r="C388" s="31"/>
      <c r="D388" s="31"/>
      <c r="E388" s="31"/>
      <c r="F388" s="31"/>
      <c r="G388" s="31"/>
      <c r="H388" s="31"/>
      <c r="I388" s="31"/>
      <c r="J388" s="35"/>
    </row>
    <row r="389" spans="1:10" ht="12.75">
      <c r="A389" s="31"/>
      <c r="B389" s="31"/>
      <c r="C389" s="31"/>
      <c r="D389" s="31"/>
      <c r="E389" s="31"/>
      <c r="F389" s="31"/>
      <c r="G389" s="31"/>
      <c r="H389" s="31"/>
      <c r="I389" s="31"/>
      <c r="J389" s="35"/>
    </row>
    <row r="390" spans="1:10" ht="12.75">
      <c r="A390" s="31"/>
      <c r="B390" s="31"/>
      <c r="C390" s="31"/>
      <c r="D390" s="31"/>
      <c r="E390" s="31"/>
      <c r="F390" s="31"/>
      <c r="G390" s="31"/>
      <c r="H390" s="31"/>
      <c r="I390" s="31"/>
      <c r="J390" s="35"/>
    </row>
    <row r="391" spans="1:10" ht="12.75">
      <c r="A391" s="31"/>
      <c r="B391" s="31"/>
      <c r="C391" s="31"/>
      <c r="D391" s="31"/>
      <c r="E391" s="31"/>
      <c r="F391" s="31"/>
      <c r="G391" s="31"/>
      <c r="H391" s="31"/>
      <c r="I391" s="31"/>
      <c r="J391" s="35"/>
    </row>
    <row r="392" spans="1:10" ht="12.75">
      <c r="A392" s="31"/>
      <c r="B392" s="31"/>
      <c r="C392" s="31"/>
      <c r="D392" s="31"/>
      <c r="E392" s="31"/>
      <c r="F392" s="31"/>
      <c r="G392" s="31"/>
      <c r="H392" s="31"/>
      <c r="I392" s="31"/>
      <c r="J392" s="35"/>
    </row>
    <row r="393" spans="1:10" ht="12.75">
      <c r="A393" s="31"/>
      <c r="B393" s="31"/>
      <c r="C393" s="31"/>
      <c r="D393" s="31"/>
      <c r="E393" s="31"/>
      <c r="F393" s="31"/>
      <c r="G393" s="31"/>
      <c r="H393" s="31"/>
      <c r="I393" s="31"/>
      <c r="J393" s="35"/>
    </row>
    <row r="394" spans="1:10" ht="12.75">
      <c r="A394" s="31"/>
      <c r="B394" s="31"/>
      <c r="C394" s="31"/>
      <c r="D394" s="31"/>
      <c r="E394" s="31"/>
      <c r="F394" s="31"/>
      <c r="G394" s="31"/>
      <c r="H394" s="31"/>
      <c r="I394" s="31"/>
      <c r="J394" s="35"/>
    </row>
    <row r="395" spans="1:10" ht="12.75">
      <c r="A395" s="31"/>
      <c r="B395" s="31"/>
      <c r="C395" s="31"/>
      <c r="D395" s="31"/>
      <c r="E395" s="31"/>
      <c r="F395" s="31"/>
      <c r="G395" s="31"/>
      <c r="H395" s="31"/>
      <c r="I395" s="31"/>
      <c r="J395" s="35"/>
    </row>
    <row r="396" spans="1:10" ht="12.75">
      <c r="A396" s="31"/>
      <c r="B396" s="31"/>
      <c r="C396" s="31"/>
      <c r="D396" s="31"/>
      <c r="E396" s="31"/>
      <c r="F396" s="31"/>
      <c r="G396" s="31"/>
      <c r="H396" s="31"/>
      <c r="I396" s="31"/>
      <c r="J396" s="35"/>
    </row>
    <row r="397" spans="1:10" ht="12.75">
      <c r="A397" s="31"/>
      <c r="B397" s="31"/>
      <c r="C397" s="31"/>
      <c r="D397" s="31"/>
      <c r="E397" s="31"/>
      <c r="F397" s="31"/>
      <c r="G397" s="31"/>
      <c r="H397" s="31"/>
      <c r="I397" s="31"/>
      <c r="J397" s="35"/>
    </row>
    <row r="398" spans="1:10" ht="12.75">
      <c r="A398" s="31"/>
      <c r="B398" s="31"/>
      <c r="C398" s="31"/>
      <c r="D398" s="31"/>
      <c r="E398" s="31"/>
      <c r="F398" s="31"/>
      <c r="G398" s="31"/>
      <c r="H398" s="31"/>
      <c r="I398" s="31"/>
      <c r="J398" s="35"/>
    </row>
    <row r="399" spans="1:10" ht="12.75">
      <c r="A399" s="31"/>
      <c r="B399" s="31"/>
      <c r="C399" s="31"/>
      <c r="D399" s="31"/>
      <c r="E399" s="31"/>
      <c r="F399" s="31"/>
      <c r="G399" s="31"/>
      <c r="H399" s="31"/>
      <c r="I399" s="31"/>
      <c r="J399" s="35"/>
    </row>
    <row r="400" spans="1:10" ht="12.75">
      <c r="A400" s="31"/>
      <c r="B400" s="31"/>
      <c r="C400" s="31"/>
      <c r="D400" s="31"/>
      <c r="E400" s="31"/>
      <c r="F400" s="31"/>
      <c r="G400" s="31"/>
      <c r="H400" s="31"/>
      <c r="I400" s="31"/>
      <c r="J400" s="35"/>
    </row>
    <row r="401" spans="1:10" ht="12.75">
      <c r="A401" s="31"/>
      <c r="B401" s="31"/>
      <c r="C401" s="31"/>
      <c r="D401" s="31"/>
      <c r="E401" s="31"/>
      <c r="F401" s="31"/>
      <c r="G401" s="31"/>
      <c r="H401" s="31"/>
      <c r="I401" s="31"/>
      <c r="J401" s="35"/>
    </row>
    <row r="402" spans="1:10" ht="12.75">
      <c r="A402" s="31"/>
      <c r="B402" s="31"/>
      <c r="C402" s="31"/>
      <c r="D402" s="31"/>
      <c r="E402" s="31"/>
      <c r="F402" s="31"/>
      <c r="G402" s="31"/>
      <c r="H402" s="31"/>
      <c r="I402" s="31"/>
      <c r="J402" s="35"/>
    </row>
    <row r="403" spans="1:10" ht="12.75">
      <c r="A403" s="31"/>
      <c r="B403" s="31"/>
      <c r="C403" s="31"/>
      <c r="D403" s="31"/>
      <c r="E403" s="31"/>
      <c r="F403" s="31"/>
      <c r="G403" s="31"/>
      <c r="H403" s="31"/>
      <c r="I403" s="31"/>
      <c r="J403" s="35"/>
    </row>
    <row r="404" spans="1:10" ht="12.75">
      <c r="A404" s="31"/>
      <c r="B404" s="31"/>
      <c r="C404" s="31"/>
      <c r="D404" s="38">
        <v>5563035</v>
      </c>
      <c r="E404" s="46">
        <v>0</v>
      </c>
      <c r="F404" s="46">
        <v>0</v>
      </c>
      <c r="G404" s="34">
        <v>5341502</v>
      </c>
      <c r="H404" s="46">
        <v>131533</v>
      </c>
      <c r="I404" s="41"/>
      <c r="J404" s="30">
        <f>SUM(G404:H404)</f>
        <v>5473035</v>
      </c>
    </row>
    <row r="405" spans="1:10" ht="12.75">
      <c r="A405" s="31"/>
      <c r="B405" s="31"/>
      <c r="C405" s="31"/>
      <c r="D405" s="31"/>
      <c r="E405" s="31"/>
      <c r="F405" s="31"/>
      <c r="G405" s="31"/>
      <c r="H405" s="31"/>
      <c r="I405" s="31"/>
      <c r="J405" s="35"/>
    </row>
    <row r="406" spans="1:10" ht="12.75">
      <c r="A406" s="31"/>
      <c r="B406" s="31"/>
      <c r="C406" s="31"/>
      <c r="D406" s="31"/>
      <c r="E406" s="31"/>
      <c r="F406" s="31"/>
      <c r="G406" s="31"/>
      <c r="H406" s="31"/>
      <c r="I406" s="31"/>
      <c r="J406" s="35"/>
    </row>
    <row r="407" spans="1:10" ht="12.75">
      <c r="A407" s="31"/>
      <c r="B407" s="31"/>
      <c r="C407" s="31"/>
      <c r="D407" s="41">
        <f>SUM(D404:D406)</f>
        <v>5563035</v>
      </c>
      <c r="E407" s="46">
        <v>0</v>
      </c>
      <c r="F407" s="46">
        <v>0</v>
      </c>
      <c r="G407" s="34">
        <v>5341502</v>
      </c>
      <c r="H407" s="46">
        <v>131533</v>
      </c>
      <c r="I407" s="31"/>
      <c r="J407" s="35"/>
    </row>
    <row r="408" spans="1:10" ht="12.75">
      <c r="A408" s="31"/>
      <c r="B408" s="31"/>
      <c r="C408" s="31"/>
      <c r="D408" s="31"/>
      <c r="E408" s="31"/>
      <c r="F408" s="31"/>
      <c r="G408" s="31"/>
      <c r="H408" s="31"/>
      <c r="I408" s="31"/>
      <c r="J408" s="35"/>
    </row>
    <row r="409" spans="1:10" ht="12.75">
      <c r="A409" s="31"/>
      <c r="B409" s="31"/>
      <c r="C409" s="31"/>
      <c r="D409" s="31"/>
      <c r="E409" s="31"/>
      <c r="F409" s="31"/>
      <c r="G409" s="31"/>
      <c r="H409" s="31"/>
      <c r="I409" s="31"/>
      <c r="J409" s="35"/>
    </row>
    <row r="410" spans="1:10" ht="12.75">
      <c r="A410" s="31"/>
      <c r="B410" s="31"/>
      <c r="C410" s="31"/>
      <c r="D410" s="31"/>
      <c r="E410" s="31"/>
      <c r="F410" s="31"/>
      <c r="G410" s="31"/>
      <c r="H410" s="31"/>
      <c r="I410" s="31"/>
      <c r="J410" s="35"/>
    </row>
    <row r="411" spans="1:10" ht="12.75">
      <c r="A411" s="31"/>
      <c r="B411" s="31"/>
      <c r="C411" s="31"/>
      <c r="D411" s="31"/>
      <c r="E411" s="31"/>
      <c r="F411" s="31"/>
      <c r="G411" s="31"/>
      <c r="H411" s="31"/>
      <c r="I411" s="31"/>
      <c r="J411" s="35"/>
    </row>
    <row r="412" spans="1:10" ht="12.75">
      <c r="A412" s="31"/>
      <c r="B412" s="31"/>
      <c r="C412" s="31"/>
      <c r="D412" s="31"/>
      <c r="E412" s="31"/>
      <c r="F412" s="31"/>
      <c r="G412" s="31"/>
      <c r="H412" s="31"/>
      <c r="I412" s="31"/>
      <c r="J412" s="35"/>
    </row>
    <row r="413" spans="1:10" ht="12.75">
      <c r="A413" s="31"/>
      <c r="B413" s="31"/>
      <c r="C413" s="31"/>
      <c r="D413" s="31"/>
      <c r="E413" s="31"/>
      <c r="F413" s="31"/>
      <c r="G413" s="31"/>
      <c r="H413" s="31"/>
      <c r="I413" s="31"/>
      <c r="J413" s="35"/>
    </row>
    <row r="414" spans="1:10" ht="12.75">
      <c r="A414" s="31"/>
      <c r="B414" s="31"/>
      <c r="C414" s="31"/>
      <c r="D414" s="31"/>
      <c r="E414" s="31"/>
      <c r="F414" s="31"/>
      <c r="G414" s="31"/>
      <c r="H414" s="31"/>
      <c r="I414" s="31"/>
      <c r="J414" s="35"/>
    </row>
    <row r="415" spans="1:10" ht="12.75">
      <c r="A415" s="31"/>
      <c r="B415" s="31"/>
      <c r="C415" s="31"/>
      <c r="D415" s="31"/>
      <c r="E415" s="31"/>
      <c r="F415" s="31"/>
      <c r="G415" s="31"/>
      <c r="H415" s="31"/>
      <c r="I415" s="31"/>
      <c r="J415" s="35"/>
    </row>
    <row r="416" spans="1:10" ht="12.75">
      <c r="A416" s="31"/>
      <c r="B416" s="31"/>
      <c r="C416" s="31"/>
      <c r="D416" s="31"/>
      <c r="E416" s="31"/>
      <c r="F416" s="31"/>
      <c r="G416" s="31"/>
      <c r="H416" s="31"/>
      <c r="I416" s="31"/>
      <c r="J416" s="35"/>
    </row>
    <row r="417" spans="1:10" ht="12.75">
      <c r="A417" s="31"/>
      <c r="B417" s="31"/>
      <c r="C417" s="31"/>
      <c r="D417" s="31"/>
      <c r="E417" s="31"/>
      <c r="F417" s="31"/>
      <c r="G417" s="31"/>
      <c r="H417" s="31"/>
      <c r="I417" s="31"/>
      <c r="J417" s="35"/>
    </row>
    <row r="418" spans="1:10" ht="12.75">
      <c r="A418" s="31"/>
      <c r="B418" s="31"/>
      <c r="C418" s="31"/>
      <c r="D418" s="31"/>
      <c r="E418" s="31"/>
      <c r="F418" s="31"/>
      <c r="G418" s="31"/>
      <c r="H418" s="31"/>
      <c r="I418" s="31"/>
      <c r="J418" s="35"/>
    </row>
    <row r="419" spans="1:10" ht="12.75">
      <c r="A419" s="31"/>
      <c r="B419" s="31"/>
      <c r="C419" s="31"/>
      <c r="D419" s="31"/>
      <c r="E419" s="31"/>
      <c r="F419" s="31"/>
      <c r="G419" s="31"/>
      <c r="H419" s="31"/>
      <c r="I419" s="31"/>
      <c r="J419" s="35"/>
    </row>
    <row r="420" spans="1:10" ht="12.75">
      <c r="A420" s="31"/>
      <c r="B420" s="31"/>
      <c r="C420" s="31"/>
      <c r="D420" s="31"/>
      <c r="E420" s="31"/>
      <c r="F420" s="31"/>
      <c r="G420" s="31"/>
      <c r="H420" s="31"/>
      <c r="I420" s="31"/>
      <c r="J420" s="35"/>
    </row>
    <row r="421" spans="1:10" ht="12.75">
      <c r="A421" s="31"/>
      <c r="B421" s="31"/>
      <c r="C421" s="31"/>
      <c r="D421" s="31"/>
      <c r="E421" s="31"/>
      <c r="F421" s="31"/>
      <c r="G421" s="31"/>
      <c r="H421" s="31"/>
      <c r="I421" s="31"/>
      <c r="J421" s="35"/>
    </row>
    <row r="422" spans="1:10" ht="12.75">
      <c r="A422" s="31"/>
      <c r="B422" s="31"/>
      <c r="C422" s="31"/>
      <c r="D422" s="31"/>
      <c r="E422" s="31"/>
      <c r="F422" s="31"/>
      <c r="G422" s="31"/>
      <c r="H422" s="31"/>
      <c r="I422" s="31"/>
      <c r="J422" s="35"/>
    </row>
    <row r="423" spans="1:10" ht="12.75">
      <c r="A423" s="31"/>
      <c r="B423" s="31"/>
      <c r="C423" s="31"/>
      <c r="D423" s="31"/>
      <c r="E423" s="31"/>
      <c r="F423" s="31"/>
      <c r="G423" s="31"/>
      <c r="H423" s="31"/>
      <c r="I423" s="31"/>
      <c r="J423" s="35"/>
    </row>
    <row r="424" spans="1:10" ht="12.75">
      <c r="A424" s="31"/>
      <c r="B424" s="31"/>
      <c r="C424" s="31"/>
      <c r="D424" s="31"/>
      <c r="E424" s="31"/>
      <c r="F424" s="31"/>
      <c r="G424" s="31"/>
      <c r="H424" s="31"/>
      <c r="I424" s="31"/>
      <c r="J424" s="35"/>
    </row>
    <row r="425" spans="1:10" ht="12.75">
      <c r="A425" s="31"/>
      <c r="B425" s="31"/>
      <c r="C425" s="31"/>
      <c r="D425" s="31"/>
      <c r="E425" s="31"/>
      <c r="F425" s="31"/>
      <c r="G425" s="31"/>
      <c r="H425" s="31"/>
      <c r="I425" s="31"/>
      <c r="J425" s="35"/>
    </row>
    <row r="426" spans="1:10" ht="12.75">
      <c r="A426" s="31"/>
      <c r="B426" s="31"/>
      <c r="C426" s="31"/>
      <c r="D426" s="31"/>
      <c r="E426" s="31"/>
      <c r="F426" s="31"/>
      <c r="G426" s="31"/>
      <c r="H426" s="31"/>
      <c r="I426" s="31"/>
      <c r="J426" s="35"/>
    </row>
    <row r="427" spans="1:10" ht="12.75">
      <c r="A427" s="31"/>
      <c r="B427" s="31"/>
      <c r="C427" s="31"/>
      <c r="D427" s="31"/>
      <c r="E427" s="31"/>
      <c r="F427" s="31"/>
      <c r="G427" s="31"/>
      <c r="H427" s="31"/>
      <c r="I427" s="31"/>
      <c r="J427" s="35"/>
    </row>
    <row r="428" spans="1:10" ht="12.75">
      <c r="A428" s="31"/>
      <c r="B428" s="31"/>
      <c r="C428" s="31"/>
      <c r="D428" s="31"/>
      <c r="E428" s="31"/>
      <c r="F428" s="31"/>
      <c r="G428" s="31"/>
      <c r="H428" s="31"/>
      <c r="I428" s="31"/>
      <c r="J428" s="35"/>
    </row>
    <row r="429" spans="1:10" ht="12.75">
      <c r="A429" s="31"/>
      <c r="B429" s="31"/>
      <c r="C429" s="31"/>
      <c r="D429" s="31"/>
      <c r="E429" s="31"/>
      <c r="F429" s="31"/>
      <c r="G429" s="31"/>
      <c r="H429" s="31"/>
      <c r="I429" s="31"/>
      <c r="J429" s="35"/>
    </row>
    <row r="430" spans="1:10" ht="12.75">
      <c r="A430" s="31"/>
      <c r="B430" s="31"/>
      <c r="C430" s="31"/>
      <c r="D430" s="31"/>
      <c r="E430" s="31"/>
      <c r="F430" s="31"/>
      <c r="G430" s="31"/>
      <c r="H430" s="31"/>
      <c r="I430" s="31"/>
      <c r="J430" s="35"/>
    </row>
    <row r="431" spans="1:10" ht="12.75">
      <c r="A431" s="31"/>
      <c r="B431" s="31"/>
      <c r="C431" s="31"/>
      <c r="D431" s="31"/>
      <c r="E431" s="31"/>
      <c r="F431" s="31"/>
      <c r="G431" s="31"/>
      <c r="H431" s="31"/>
      <c r="I431" s="31"/>
      <c r="J431" s="35"/>
    </row>
    <row r="432" spans="1:10" ht="12.75">
      <c r="A432" s="31"/>
      <c r="B432" s="31"/>
      <c r="C432" s="31"/>
      <c r="D432" s="31"/>
      <c r="E432" s="31"/>
      <c r="F432" s="31"/>
      <c r="G432" s="31"/>
      <c r="H432" s="31"/>
      <c r="I432" s="31"/>
      <c r="J432" s="35"/>
    </row>
    <row r="433" spans="1:10" ht="12.75">
      <c r="A433" s="31"/>
      <c r="B433" s="31"/>
      <c r="C433" s="31"/>
      <c r="D433" s="31"/>
      <c r="E433" s="31"/>
      <c r="F433" s="31"/>
      <c r="G433" s="31"/>
      <c r="H433" s="31"/>
      <c r="I433" s="31"/>
      <c r="J433" s="35"/>
    </row>
    <row r="434" spans="1:10" ht="12.75">
      <c r="A434" s="31"/>
      <c r="B434" s="31"/>
      <c r="C434" s="31"/>
      <c r="D434" s="31"/>
      <c r="E434" s="31"/>
      <c r="F434" s="31"/>
      <c r="G434" s="31"/>
      <c r="H434" s="31"/>
      <c r="I434" s="31"/>
      <c r="J434" s="35"/>
    </row>
    <row r="435" spans="1:10" ht="12.75">
      <c r="A435" s="31"/>
      <c r="B435" s="31"/>
      <c r="C435" s="31"/>
      <c r="D435" s="31"/>
      <c r="E435" s="31"/>
      <c r="F435" s="31"/>
      <c r="G435" s="31"/>
      <c r="H435" s="31"/>
      <c r="I435" s="31"/>
      <c r="J435" s="35"/>
    </row>
    <row r="436" spans="1:10" ht="12.75">
      <c r="A436" s="31"/>
      <c r="B436" s="31"/>
      <c r="C436" s="31"/>
      <c r="D436" s="31"/>
      <c r="E436" s="31"/>
      <c r="F436" s="31"/>
      <c r="G436" s="31"/>
      <c r="H436" s="31"/>
      <c r="I436" s="31"/>
      <c r="J436" s="35"/>
    </row>
    <row r="437" spans="1:10" ht="12.75">
      <c r="A437" s="31"/>
      <c r="B437" s="31"/>
      <c r="C437" s="31"/>
      <c r="D437" s="31"/>
      <c r="E437" s="31"/>
      <c r="F437" s="31"/>
      <c r="G437" s="31"/>
      <c r="H437" s="31"/>
      <c r="I437" s="31"/>
      <c r="J437" s="35"/>
    </row>
    <row r="438" spans="1:10" ht="12.75">
      <c r="A438" s="31"/>
      <c r="B438" s="31"/>
      <c r="C438" s="31"/>
      <c r="D438" s="31"/>
      <c r="E438" s="31"/>
      <c r="F438" s="31"/>
      <c r="G438" s="31"/>
      <c r="H438" s="31"/>
      <c r="I438" s="31"/>
      <c r="J438" s="35"/>
    </row>
    <row r="439" spans="1:10" ht="12.75">
      <c r="A439" s="31"/>
      <c r="B439" s="31"/>
      <c r="C439" s="31"/>
      <c r="D439" s="31"/>
      <c r="E439" s="31"/>
      <c r="F439" s="31"/>
      <c r="G439" s="31"/>
      <c r="H439" s="31"/>
      <c r="I439" s="31"/>
      <c r="J439" s="35"/>
    </row>
    <row r="440" spans="1:10" ht="12.75">
      <c r="A440" s="31"/>
      <c r="B440" s="31"/>
      <c r="C440" s="31"/>
      <c r="D440" s="31"/>
      <c r="E440" s="31"/>
      <c r="F440" s="31"/>
      <c r="G440" s="31"/>
      <c r="H440" s="31"/>
      <c r="I440" s="31"/>
      <c r="J440" s="35"/>
    </row>
    <row r="441" spans="1:10" ht="12.75">
      <c r="A441" s="31"/>
      <c r="B441" s="31"/>
      <c r="C441" s="31"/>
      <c r="D441" s="31"/>
      <c r="E441" s="31"/>
      <c r="F441" s="31"/>
      <c r="G441" s="31"/>
      <c r="H441" s="31"/>
      <c r="I441" s="31"/>
      <c r="J441" s="35"/>
    </row>
    <row r="442" spans="1:10" ht="12.75">
      <c r="A442" s="31"/>
      <c r="B442" s="31"/>
      <c r="C442" s="31"/>
      <c r="D442" s="31"/>
      <c r="E442" s="31"/>
      <c r="F442" s="31"/>
      <c r="G442" s="31"/>
      <c r="H442" s="31"/>
      <c r="I442" s="31"/>
      <c r="J442" s="35"/>
    </row>
    <row r="443" spans="1:10" ht="12.75">
      <c r="A443" s="31"/>
      <c r="B443" s="31"/>
      <c r="C443" s="31"/>
      <c r="D443" s="31"/>
      <c r="E443" s="31"/>
      <c r="F443" s="31"/>
      <c r="G443" s="31"/>
      <c r="H443" s="31"/>
      <c r="I443" s="31"/>
      <c r="J443" s="35"/>
    </row>
    <row r="444" spans="1:10" ht="12.75">
      <c r="A444" s="31"/>
      <c r="B444" s="31"/>
      <c r="C444" s="31"/>
      <c r="D444" s="31"/>
      <c r="E444" s="31"/>
      <c r="F444" s="31"/>
      <c r="G444" s="31"/>
      <c r="H444" s="31"/>
      <c r="I444" s="31"/>
      <c r="J444" s="35"/>
    </row>
    <row r="445" spans="1:10" ht="12.75">
      <c r="A445" s="31"/>
      <c r="B445" s="31"/>
      <c r="C445" s="31"/>
      <c r="D445" s="31"/>
      <c r="E445" s="31"/>
      <c r="F445" s="31"/>
      <c r="G445" s="31"/>
      <c r="H445" s="31"/>
      <c r="I445" s="31"/>
      <c r="J445" s="35"/>
    </row>
    <row r="446" spans="1:10" ht="12.75">
      <c r="A446" s="31"/>
      <c r="B446" s="31"/>
      <c r="C446" s="31"/>
      <c r="D446" s="31"/>
      <c r="E446" s="31"/>
      <c r="F446" s="31"/>
      <c r="G446" s="31"/>
      <c r="H446" s="31"/>
      <c r="I446" s="31"/>
      <c r="J446" s="35"/>
    </row>
    <row r="447" spans="1:10" ht="12.75">
      <c r="A447" s="31"/>
      <c r="B447" s="31"/>
      <c r="C447" s="31"/>
      <c r="D447" s="31"/>
      <c r="E447" s="31"/>
      <c r="F447" s="31"/>
      <c r="G447" s="31"/>
      <c r="H447" s="31"/>
      <c r="I447" s="31"/>
      <c r="J447" s="35"/>
    </row>
    <row r="448" spans="1:10" ht="12.75">
      <c r="A448" s="31"/>
      <c r="B448" s="31"/>
      <c r="C448" s="31"/>
      <c r="D448" s="31"/>
      <c r="E448" s="31"/>
      <c r="F448" s="31"/>
      <c r="G448" s="31"/>
      <c r="H448" s="31"/>
      <c r="I448" s="31"/>
      <c r="J448" s="35"/>
    </row>
    <row r="449" spans="1:10" ht="12.75">
      <c r="A449" s="31"/>
      <c r="B449" s="31"/>
      <c r="C449" s="31"/>
      <c r="D449" s="31"/>
      <c r="E449" s="31"/>
      <c r="F449" s="31"/>
      <c r="G449" s="31"/>
      <c r="H449" s="31"/>
      <c r="I449" s="31"/>
      <c r="J449" s="35"/>
    </row>
    <row r="450" spans="1:10" ht="12.75">
      <c r="A450" s="31"/>
      <c r="B450" s="31"/>
      <c r="C450" s="31"/>
      <c r="D450" s="31"/>
      <c r="E450" s="31"/>
      <c r="F450" s="31"/>
      <c r="G450" s="31"/>
      <c r="H450" s="31"/>
      <c r="I450" s="31"/>
      <c r="J450" s="35"/>
    </row>
    <row r="451" spans="1:10" ht="12.75">
      <c r="A451" s="31"/>
      <c r="B451" s="31"/>
      <c r="C451" s="31"/>
      <c r="D451" s="31"/>
      <c r="E451" s="31"/>
      <c r="F451" s="31"/>
      <c r="G451" s="31"/>
      <c r="H451" s="31"/>
      <c r="I451" s="31"/>
      <c r="J451" s="35"/>
    </row>
    <row r="452" spans="1:10" ht="12.75">
      <c r="A452" s="31"/>
      <c r="B452" s="31"/>
      <c r="C452" s="31"/>
      <c r="D452" s="31"/>
      <c r="E452" s="31"/>
      <c r="F452" s="31"/>
      <c r="G452" s="31"/>
      <c r="H452" s="31"/>
      <c r="I452" s="31"/>
      <c r="J452" s="35"/>
    </row>
    <row r="453" spans="1:10" ht="12.75">
      <c r="A453" s="31"/>
      <c r="B453" s="31"/>
      <c r="C453" s="31"/>
      <c r="D453" s="31"/>
      <c r="E453" s="31"/>
      <c r="F453" s="31"/>
      <c r="G453" s="31"/>
      <c r="H453" s="31"/>
      <c r="I453" s="31"/>
      <c r="J453" s="35"/>
    </row>
    <row r="454" spans="1:10" ht="12.75">
      <c r="A454" s="31"/>
      <c r="B454" s="31"/>
      <c r="C454" s="31"/>
      <c r="D454" s="31"/>
      <c r="E454" s="31"/>
      <c r="F454" s="31"/>
      <c r="G454" s="31"/>
      <c r="H454" s="31"/>
      <c r="I454" s="31"/>
      <c r="J454" s="35"/>
    </row>
    <row r="455" spans="1:10" ht="12.75">
      <c r="A455" s="31"/>
      <c r="B455" s="31"/>
      <c r="C455" s="31"/>
      <c r="D455" s="31"/>
      <c r="E455" s="31"/>
      <c r="F455" s="31"/>
      <c r="G455" s="31"/>
      <c r="H455" s="31"/>
      <c r="I455" s="31"/>
      <c r="J455" s="35"/>
    </row>
    <row r="456" spans="1:10" ht="12.75">
      <c r="A456" s="31"/>
      <c r="B456" s="31"/>
      <c r="C456" s="31"/>
      <c r="D456" s="31"/>
      <c r="E456" s="31"/>
      <c r="F456" s="31"/>
      <c r="G456" s="31"/>
      <c r="H456" s="31"/>
      <c r="I456" s="31"/>
      <c r="J456" s="35"/>
    </row>
    <row r="457" spans="1:10" ht="12.75">
      <c r="A457" s="31"/>
      <c r="B457" s="31"/>
      <c r="C457" s="31"/>
      <c r="D457" s="31"/>
      <c r="E457" s="31"/>
      <c r="F457" s="31"/>
      <c r="G457" s="31"/>
      <c r="H457" s="31"/>
      <c r="I457" s="31"/>
      <c r="J457" s="35"/>
    </row>
    <row r="458" spans="1:10" ht="12.75">
      <c r="A458" s="31"/>
      <c r="B458" s="31"/>
      <c r="C458" s="31"/>
      <c r="D458" s="31"/>
      <c r="E458" s="31"/>
      <c r="F458" s="31"/>
      <c r="G458" s="31"/>
      <c r="H458" s="31"/>
      <c r="I458" s="31"/>
      <c r="J458" s="35"/>
    </row>
    <row r="459" spans="1:10" ht="12.75">
      <c r="A459" s="31"/>
      <c r="B459" s="31"/>
      <c r="C459" s="31"/>
      <c r="D459" s="31"/>
      <c r="E459" s="31"/>
      <c r="F459" s="31"/>
      <c r="G459" s="31"/>
      <c r="H459" s="31"/>
      <c r="I459" s="31"/>
      <c r="J459" s="35"/>
    </row>
    <row r="460" spans="1:10" ht="12.75">
      <c r="A460" s="31"/>
      <c r="B460" s="31"/>
      <c r="C460" s="31"/>
      <c r="D460" s="31"/>
      <c r="E460" s="31"/>
      <c r="F460" s="31"/>
      <c r="G460" s="31"/>
      <c r="H460" s="31"/>
      <c r="I460" s="31"/>
      <c r="J460" s="35"/>
    </row>
    <row r="461" spans="1:10" ht="12.75">
      <c r="A461" s="31"/>
      <c r="B461" s="31"/>
      <c r="C461" s="31"/>
      <c r="D461" s="31"/>
      <c r="E461" s="31"/>
      <c r="F461" s="31"/>
      <c r="G461" s="31"/>
      <c r="H461" s="31"/>
      <c r="I461" s="31"/>
      <c r="J461" s="35"/>
    </row>
    <row r="462" spans="1:10" ht="12.75">
      <c r="A462" s="31"/>
      <c r="B462" s="31"/>
      <c r="C462" s="31"/>
      <c r="D462" s="31"/>
      <c r="E462" s="31"/>
      <c r="F462" s="31"/>
      <c r="G462" s="31"/>
      <c r="H462" s="31"/>
      <c r="I462" s="31"/>
      <c r="J462" s="35"/>
    </row>
    <row r="463" spans="1:10" ht="12.75">
      <c r="A463" s="31"/>
      <c r="B463" s="31"/>
      <c r="C463" s="31"/>
      <c r="D463" s="31"/>
      <c r="E463" s="31"/>
      <c r="F463" s="31"/>
      <c r="G463" s="31"/>
      <c r="H463" s="31"/>
      <c r="I463" s="31"/>
      <c r="J463" s="35"/>
    </row>
    <row r="464" spans="1:10" ht="12.75">
      <c r="A464" s="31"/>
      <c r="B464" s="31"/>
      <c r="C464" s="31"/>
      <c r="D464" s="31"/>
      <c r="E464" s="31"/>
      <c r="F464" s="31"/>
      <c r="G464" s="31"/>
      <c r="H464" s="31"/>
      <c r="I464" s="31"/>
      <c r="J464" s="35"/>
    </row>
    <row r="465" spans="1:10" ht="12.75">
      <c r="A465" s="31"/>
      <c r="B465" s="31"/>
      <c r="C465" s="31"/>
      <c r="D465" s="31"/>
      <c r="E465" s="31"/>
      <c r="F465" s="31"/>
      <c r="G465" s="31"/>
      <c r="H465" s="31"/>
      <c r="I465" s="31"/>
      <c r="J465" s="35"/>
    </row>
    <row r="466" spans="1:10" ht="12.75">
      <c r="A466" s="31"/>
      <c r="B466" s="31"/>
      <c r="C466" s="31"/>
      <c r="D466" s="31"/>
      <c r="E466" s="31"/>
      <c r="F466" s="31"/>
      <c r="G466" s="31"/>
      <c r="H466" s="31"/>
      <c r="I466" s="31"/>
      <c r="J466" s="35"/>
    </row>
    <row r="467" spans="1:10" ht="12.75">
      <c r="A467" s="31"/>
      <c r="B467" s="31"/>
      <c r="C467" s="31"/>
      <c r="D467" s="31"/>
      <c r="E467" s="31"/>
      <c r="F467" s="31"/>
      <c r="G467" s="31"/>
      <c r="H467" s="31"/>
      <c r="I467" s="31"/>
      <c r="J467" s="35"/>
    </row>
    <row r="468" spans="1:10" ht="12.75">
      <c r="A468" s="31"/>
      <c r="B468" s="31"/>
      <c r="C468" s="31"/>
      <c r="D468" s="31"/>
      <c r="E468" s="31"/>
      <c r="F468" s="31"/>
      <c r="G468" s="31"/>
      <c r="H468" s="31"/>
      <c r="I468" s="31"/>
      <c r="J468" s="35"/>
    </row>
    <row r="469" spans="1:10" ht="12.75">
      <c r="A469" s="31"/>
      <c r="B469" s="31"/>
      <c r="C469" s="31"/>
      <c r="D469" s="31"/>
      <c r="E469" s="31"/>
      <c r="F469" s="31"/>
      <c r="G469" s="31"/>
      <c r="H469" s="31"/>
      <c r="I469" s="31"/>
      <c r="J469" s="35"/>
    </row>
    <row r="470" spans="1:10" ht="12.75">
      <c r="A470" s="31"/>
      <c r="B470" s="31"/>
      <c r="C470" s="31"/>
      <c r="D470" s="31"/>
      <c r="E470" s="31"/>
      <c r="F470" s="31"/>
      <c r="G470" s="31"/>
      <c r="H470" s="31"/>
      <c r="I470" s="31"/>
      <c r="J470" s="35"/>
    </row>
    <row r="471" spans="1:10" ht="12.75">
      <c r="A471" s="31"/>
      <c r="B471" s="31"/>
      <c r="C471" s="31"/>
      <c r="D471" s="31"/>
      <c r="E471" s="31"/>
      <c r="F471" s="31"/>
      <c r="G471" s="31"/>
      <c r="H471" s="31"/>
      <c r="I471" s="31"/>
      <c r="J471" s="35"/>
    </row>
    <row r="472" spans="1:10" ht="12.75">
      <c r="A472" s="31"/>
      <c r="B472" s="31"/>
      <c r="C472" s="31"/>
      <c r="D472" s="31"/>
      <c r="E472" s="31"/>
      <c r="F472" s="31"/>
      <c r="G472" s="31"/>
      <c r="H472" s="31"/>
      <c r="I472" s="31"/>
      <c r="J472" s="35"/>
    </row>
    <row r="473" spans="1:10" ht="12.75">
      <c r="A473" s="31"/>
      <c r="B473" s="31"/>
      <c r="C473" s="31"/>
      <c r="D473" s="31"/>
      <c r="E473" s="31"/>
      <c r="F473" s="31"/>
      <c r="G473" s="31"/>
      <c r="H473" s="31"/>
      <c r="I473" s="31"/>
      <c r="J473" s="35"/>
    </row>
    <row r="474" spans="1:10" ht="12.75">
      <c r="A474" s="31"/>
      <c r="B474" s="31"/>
      <c r="C474" s="31"/>
      <c r="D474" s="31"/>
      <c r="E474" s="31"/>
      <c r="F474" s="31"/>
      <c r="G474" s="31"/>
      <c r="H474" s="31"/>
      <c r="I474" s="31"/>
      <c r="J474" s="35"/>
    </row>
  </sheetData>
  <mergeCells count="12">
    <mergeCell ref="A11:B11"/>
    <mergeCell ref="A97:B97"/>
    <mergeCell ref="A197:B197"/>
    <mergeCell ref="G326:I326"/>
    <mergeCell ref="A9:A10"/>
    <mergeCell ref="B9:B10"/>
    <mergeCell ref="D9:D10"/>
    <mergeCell ref="E9:H9"/>
    <mergeCell ref="F2:I2"/>
    <mergeCell ref="F3:I3"/>
    <mergeCell ref="B6:J6"/>
    <mergeCell ref="A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497"/>
  <sheetViews>
    <sheetView tabSelected="1" workbookViewId="0" topLeftCell="A1">
      <selection activeCell="D345" sqref="D345"/>
    </sheetView>
  </sheetViews>
  <sheetFormatPr defaultColWidth="9.140625" defaultRowHeight="15"/>
  <cols>
    <col min="1" max="1" width="5.7109375" style="16" customWidth="1"/>
    <col min="2" max="2" width="25.28125" style="6" customWidth="1"/>
    <col min="3" max="3" width="16.00390625" style="6" customWidth="1"/>
    <col min="4" max="4" width="13.140625" style="20" customWidth="1"/>
    <col min="5" max="5" width="12.28125" style="20" customWidth="1"/>
    <col min="6" max="6" width="12.57421875" style="20" customWidth="1"/>
    <col min="7" max="7" width="10.421875" style="20" customWidth="1"/>
    <col min="8" max="8" width="10.140625" style="20" customWidth="1"/>
    <col min="9" max="9" width="13.421875" style="182" customWidth="1"/>
    <col min="10" max="10" width="9.140625" style="8" customWidth="1"/>
    <col min="11" max="16384" width="9.140625" style="6" customWidth="1"/>
  </cols>
  <sheetData>
    <row r="1" spans="9:10" ht="12.75">
      <c r="I1" s="20" t="s">
        <v>236</v>
      </c>
      <c r="J1" s="6"/>
    </row>
    <row r="2" spans="6:10" ht="14.25" customHeight="1">
      <c r="F2" s="278" t="s">
        <v>342</v>
      </c>
      <c r="G2" s="278"/>
      <c r="H2" s="278"/>
      <c r="I2" s="278"/>
      <c r="J2" s="6"/>
    </row>
    <row r="3" spans="6:10" ht="14.25" customHeight="1">
      <c r="F3" s="278" t="s">
        <v>343</v>
      </c>
      <c r="G3" s="278"/>
      <c r="H3" s="278"/>
      <c r="I3" s="278"/>
      <c r="J3" s="6"/>
    </row>
    <row r="4" spans="7:10" ht="17.25" customHeight="1">
      <c r="G4" s="21"/>
      <c r="H4" s="21"/>
      <c r="I4" s="21"/>
      <c r="J4" s="6"/>
    </row>
    <row r="5" spans="9:10" ht="6.75" customHeight="1">
      <c r="I5" s="20"/>
      <c r="J5" s="6"/>
    </row>
    <row r="6" spans="2:10" ht="18.75" customHeight="1">
      <c r="B6" s="279" t="s">
        <v>192</v>
      </c>
      <c r="C6" s="279"/>
      <c r="D6" s="279"/>
      <c r="E6" s="279"/>
      <c r="F6" s="279"/>
      <c r="G6" s="279"/>
      <c r="H6" s="279"/>
      <c r="I6" s="279"/>
      <c r="J6" s="279"/>
    </row>
    <row r="7" spans="1:10" ht="15.75" customHeight="1">
      <c r="A7" s="280"/>
      <c r="B7" s="280"/>
      <c r="C7" s="280"/>
      <c r="D7" s="280"/>
      <c r="E7" s="280"/>
      <c r="F7" s="280"/>
      <c r="G7" s="280"/>
      <c r="H7" s="280"/>
      <c r="I7" s="280"/>
      <c r="J7" s="6"/>
    </row>
    <row r="8" spans="1:10" ht="5.25" customHeight="1" thickBot="1">
      <c r="A8" s="17"/>
      <c r="B8" s="17"/>
      <c r="C8" s="17"/>
      <c r="D8" s="27"/>
      <c r="I8" s="20"/>
      <c r="J8" s="6"/>
    </row>
    <row r="9" spans="1:10" ht="15" customHeight="1">
      <c r="A9" s="281" t="s">
        <v>229</v>
      </c>
      <c r="B9" s="283" t="s">
        <v>190</v>
      </c>
      <c r="C9" s="60"/>
      <c r="D9" s="285" t="s">
        <v>191</v>
      </c>
      <c r="E9" s="287" t="s">
        <v>62</v>
      </c>
      <c r="F9" s="287"/>
      <c r="G9" s="287"/>
      <c r="H9" s="287"/>
      <c r="I9" s="253"/>
      <c r="J9" s="6"/>
    </row>
    <row r="10" spans="1:10" ht="117" customHeight="1">
      <c r="A10" s="282"/>
      <c r="B10" s="284"/>
      <c r="C10" s="1" t="s">
        <v>58</v>
      </c>
      <c r="D10" s="286"/>
      <c r="E10" s="23" t="s">
        <v>0</v>
      </c>
      <c r="F10" s="24" t="s">
        <v>1</v>
      </c>
      <c r="G10" s="24" t="s">
        <v>2</v>
      </c>
      <c r="H10" s="24" t="s">
        <v>63</v>
      </c>
      <c r="I10" s="254" t="s">
        <v>218</v>
      </c>
      <c r="J10" s="6"/>
    </row>
    <row r="11" spans="1:9" s="9" customFormat="1" ht="12.75">
      <c r="A11" s="288"/>
      <c r="B11" s="289"/>
      <c r="C11" s="2"/>
      <c r="D11" s="28"/>
      <c r="E11" s="26"/>
      <c r="F11" s="26"/>
      <c r="G11" s="26"/>
      <c r="H11" s="26"/>
      <c r="I11" s="255"/>
    </row>
    <row r="12" spans="1:9" s="9" customFormat="1" ht="12.75">
      <c r="A12" s="61"/>
      <c r="B12" s="2" t="s">
        <v>207</v>
      </c>
      <c r="C12" s="2"/>
      <c r="D12" s="28"/>
      <c r="E12" s="26"/>
      <c r="F12" s="26"/>
      <c r="G12" s="26"/>
      <c r="H12" s="26"/>
      <c r="I12" s="255"/>
    </row>
    <row r="13" spans="1:10" s="191" customFormat="1" ht="12.75">
      <c r="A13" s="62">
        <v>1</v>
      </c>
      <c r="B13" s="4" t="s">
        <v>28</v>
      </c>
      <c r="C13" s="43" t="s">
        <v>59</v>
      </c>
      <c r="D13" s="111">
        <v>515009</v>
      </c>
      <c r="E13" s="112">
        <v>455011</v>
      </c>
      <c r="F13" s="112">
        <v>17124</v>
      </c>
      <c r="G13" s="112">
        <v>17124</v>
      </c>
      <c r="H13" s="112">
        <v>25750</v>
      </c>
      <c r="I13" s="256">
        <v>5642.873089898789</v>
      </c>
      <c r="J13" s="271"/>
    </row>
    <row r="14" spans="1:10" s="191" customFormat="1" ht="12.75">
      <c r="A14" s="62">
        <v>2</v>
      </c>
      <c r="B14" s="4" t="s">
        <v>24</v>
      </c>
      <c r="C14" s="43" t="s">
        <v>59</v>
      </c>
      <c r="D14" s="111">
        <v>1747939</v>
      </c>
      <c r="E14" s="112">
        <v>1544304</v>
      </c>
      <c r="F14" s="112">
        <v>58119</v>
      </c>
      <c r="G14" s="112">
        <v>58119</v>
      </c>
      <c r="H14" s="112">
        <v>87397</v>
      </c>
      <c r="I14" s="256">
        <v>22828</v>
      </c>
      <c r="J14" s="271"/>
    </row>
    <row r="15" spans="1:10" s="191" customFormat="1" ht="12.75">
      <c r="A15" s="62">
        <v>3</v>
      </c>
      <c r="B15" s="4" t="s">
        <v>27</v>
      </c>
      <c r="C15" s="43" t="s">
        <v>59</v>
      </c>
      <c r="D15" s="111">
        <v>534869</v>
      </c>
      <c r="E15" s="112">
        <v>472557</v>
      </c>
      <c r="F15" s="112">
        <v>17784</v>
      </c>
      <c r="G15" s="112">
        <v>17784</v>
      </c>
      <c r="H15" s="112">
        <v>26744</v>
      </c>
      <c r="I15" s="256">
        <v>5701</v>
      </c>
      <c r="J15" s="271"/>
    </row>
    <row r="16" spans="1:10" s="191" customFormat="1" ht="14.25" customHeight="1">
      <c r="A16" s="62">
        <v>4</v>
      </c>
      <c r="B16" s="10" t="s">
        <v>52</v>
      </c>
      <c r="C16" s="43" t="s">
        <v>59</v>
      </c>
      <c r="D16" s="114">
        <v>616316</v>
      </c>
      <c r="E16" s="112">
        <v>544515</v>
      </c>
      <c r="F16" s="112">
        <v>20493</v>
      </c>
      <c r="G16" s="112">
        <v>20493</v>
      </c>
      <c r="H16" s="112">
        <v>30815</v>
      </c>
      <c r="I16" s="256">
        <v>6925</v>
      </c>
      <c r="J16" s="271"/>
    </row>
    <row r="17" spans="1:10" s="191" customFormat="1" ht="12.75">
      <c r="A17" s="62">
        <v>5</v>
      </c>
      <c r="B17" s="4" t="s">
        <v>46</v>
      </c>
      <c r="C17" s="43" t="s">
        <v>59</v>
      </c>
      <c r="D17" s="111">
        <v>546461</v>
      </c>
      <c r="E17" s="112">
        <v>482798</v>
      </c>
      <c r="F17" s="112">
        <v>18170</v>
      </c>
      <c r="G17" s="112">
        <v>18170</v>
      </c>
      <c r="H17" s="112">
        <v>27323</v>
      </c>
      <c r="I17" s="256">
        <v>16679</v>
      </c>
      <c r="J17" s="271"/>
    </row>
    <row r="18" spans="1:10" s="191" customFormat="1" ht="12.75">
      <c r="A18" s="62">
        <v>6</v>
      </c>
      <c r="B18" s="5" t="s">
        <v>47</v>
      </c>
      <c r="C18" s="43" t="s">
        <v>59</v>
      </c>
      <c r="D18" s="112">
        <v>2068274</v>
      </c>
      <c r="E18" s="112">
        <v>1827320</v>
      </c>
      <c r="F18" s="112">
        <v>68770</v>
      </c>
      <c r="G18" s="112">
        <v>68770</v>
      </c>
      <c r="H18" s="112">
        <v>103414</v>
      </c>
      <c r="I18" s="256">
        <v>31650</v>
      </c>
      <c r="J18" s="271"/>
    </row>
    <row r="19" spans="1:10" s="191" customFormat="1" ht="25.5">
      <c r="A19" s="62">
        <v>7</v>
      </c>
      <c r="B19" s="4" t="s">
        <v>54</v>
      </c>
      <c r="C19" s="43" t="s">
        <v>59</v>
      </c>
      <c r="D19" s="111">
        <v>574669</v>
      </c>
      <c r="E19" s="112">
        <v>507720</v>
      </c>
      <c r="F19" s="112">
        <v>19108</v>
      </c>
      <c r="G19" s="112">
        <v>19108</v>
      </c>
      <c r="H19" s="112">
        <v>28733</v>
      </c>
      <c r="I19" s="256">
        <v>8138</v>
      </c>
      <c r="J19" s="271"/>
    </row>
    <row r="20" spans="1:10" s="191" customFormat="1" ht="25.5">
      <c r="A20" s="62">
        <v>8</v>
      </c>
      <c r="B20" s="4" t="s">
        <v>53</v>
      </c>
      <c r="C20" s="43" t="s">
        <v>59</v>
      </c>
      <c r="D20" s="111">
        <v>645478</v>
      </c>
      <c r="E20" s="112">
        <v>570280</v>
      </c>
      <c r="F20" s="112">
        <v>21462</v>
      </c>
      <c r="G20" s="112">
        <v>21462</v>
      </c>
      <c r="H20" s="112">
        <v>32274</v>
      </c>
      <c r="I20" s="256">
        <v>4390</v>
      </c>
      <c r="J20" s="271"/>
    </row>
    <row r="21" spans="1:10" s="191" customFormat="1" ht="12.75">
      <c r="A21" s="62">
        <v>9</v>
      </c>
      <c r="B21" s="4" t="s">
        <v>29</v>
      </c>
      <c r="C21" s="43" t="s">
        <v>59</v>
      </c>
      <c r="D21" s="111">
        <v>475595</v>
      </c>
      <c r="E21" s="112">
        <v>420188</v>
      </c>
      <c r="F21" s="112">
        <v>15814</v>
      </c>
      <c r="G21" s="112">
        <v>15814</v>
      </c>
      <c r="H21" s="112">
        <v>23779</v>
      </c>
      <c r="I21" s="256">
        <v>2979</v>
      </c>
      <c r="J21" s="271"/>
    </row>
    <row r="22" spans="1:10" s="191" customFormat="1" ht="12.75">
      <c r="A22" s="62">
        <v>10</v>
      </c>
      <c r="B22" s="5" t="s">
        <v>11</v>
      </c>
      <c r="C22" s="43" t="s">
        <v>59</v>
      </c>
      <c r="D22" s="111">
        <v>443927</v>
      </c>
      <c r="E22" s="112">
        <v>392210</v>
      </c>
      <c r="F22" s="112">
        <v>14761</v>
      </c>
      <c r="G22" s="112">
        <v>14761</v>
      </c>
      <c r="H22" s="112">
        <v>22195</v>
      </c>
      <c r="I22" s="256">
        <v>0</v>
      </c>
      <c r="J22" s="271"/>
    </row>
    <row r="23" spans="1:10" s="191" customFormat="1" ht="12.75">
      <c r="A23" s="62">
        <v>11</v>
      </c>
      <c r="B23" s="4" t="s">
        <v>51</v>
      </c>
      <c r="C23" s="43" t="s">
        <v>59</v>
      </c>
      <c r="D23" s="111">
        <v>989481</v>
      </c>
      <c r="E23" s="112">
        <v>874207</v>
      </c>
      <c r="F23" s="112">
        <v>32900</v>
      </c>
      <c r="G23" s="112">
        <v>32900</v>
      </c>
      <c r="H23" s="112">
        <v>49474</v>
      </c>
      <c r="I23" s="256">
        <v>15519</v>
      </c>
      <c r="J23" s="271"/>
    </row>
    <row r="24" spans="1:10" s="191" customFormat="1" ht="12.75">
      <c r="A24" s="62">
        <v>12</v>
      </c>
      <c r="B24" s="4" t="s">
        <v>50</v>
      </c>
      <c r="C24" s="43" t="s">
        <v>59</v>
      </c>
      <c r="D24" s="111">
        <v>1020923</v>
      </c>
      <c r="E24" s="112">
        <v>901986</v>
      </c>
      <c r="F24" s="112">
        <v>33946</v>
      </c>
      <c r="G24" s="112">
        <v>33946</v>
      </c>
      <c r="H24" s="112">
        <v>51045</v>
      </c>
      <c r="I24" s="256">
        <v>17543</v>
      </c>
      <c r="J24" s="271"/>
    </row>
    <row r="25" spans="1:10" s="191" customFormat="1" ht="12.75">
      <c r="A25" s="62">
        <v>13</v>
      </c>
      <c r="B25" s="4" t="s">
        <v>40</v>
      </c>
      <c r="C25" s="43" t="s">
        <v>59</v>
      </c>
      <c r="D25" s="111">
        <v>753412</v>
      </c>
      <c r="E25" s="112">
        <v>665639</v>
      </c>
      <c r="F25" s="112">
        <v>25051</v>
      </c>
      <c r="G25" s="112">
        <v>25051</v>
      </c>
      <c r="H25" s="112">
        <v>37671</v>
      </c>
      <c r="I25" s="256">
        <v>12465</v>
      </c>
      <c r="J25" s="271"/>
    </row>
    <row r="26" spans="1:10" s="191" customFormat="1" ht="12.75">
      <c r="A26" s="62">
        <v>14</v>
      </c>
      <c r="B26" s="5" t="s">
        <v>13</v>
      </c>
      <c r="C26" s="43" t="s">
        <v>59</v>
      </c>
      <c r="D26" s="111">
        <v>251203</v>
      </c>
      <c r="E26" s="112">
        <v>221938</v>
      </c>
      <c r="F26" s="112">
        <v>8353</v>
      </c>
      <c r="G26" s="112">
        <v>8353</v>
      </c>
      <c r="H26" s="112">
        <v>12559</v>
      </c>
      <c r="I26" s="256">
        <v>8031</v>
      </c>
      <c r="J26" s="271"/>
    </row>
    <row r="27" spans="1:10" s="191" customFormat="1" ht="12.75">
      <c r="A27" s="62">
        <v>15</v>
      </c>
      <c r="B27" s="5" t="s">
        <v>10</v>
      </c>
      <c r="C27" s="43" t="s">
        <v>59</v>
      </c>
      <c r="D27" s="111">
        <v>896517</v>
      </c>
      <c r="E27" s="112">
        <v>792073</v>
      </c>
      <c r="F27" s="112">
        <v>29809</v>
      </c>
      <c r="G27" s="112">
        <v>29809</v>
      </c>
      <c r="H27" s="112">
        <v>44826</v>
      </c>
      <c r="I27" s="256">
        <v>17483</v>
      </c>
      <c r="J27" s="271"/>
    </row>
    <row r="28" spans="1:10" s="191" customFormat="1" ht="12.75">
      <c r="A28" s="62">
        <v>16</v>
      </c>
      <c r="B28" s="4" t="s">
        <v>45</v>
      </c>
      <c r="C28" s="43" t="s">
        <v>59</v>
      </c>
      <c r="D28" s="111">
        <v>1207483</v>
      </c>
      <c r="E28" s="112">
        <v>1066811</v>
      </c>
      <c r="F28" s="112">
        <v>40149</v>
      </c>
      <c r="G28" s="112">
        <v>40149</v>
      </c>
      <c r="H28" s="112">
        <v>60374</v>
      </c>
      <c r="I28" s="256">
        <v>17967</v>
      </c>
      <c r="J28" s="271"/>
    </row>
    <row r="29" spans="1:10" s="191" customFormat="1" ht="12.75">
      <c r="A29" s="62">
        <v>17</v>
      </c>
      <c r="B29" s="4" t="s">
        <v>41</v>
      </c>
      <c r="C29" s="43" t="s">
        <v>59</v>
      </c>
      <c r="D29" s="111">
        <v>1267425</v>
      </c>
      <c r="E29" s="112">
        <v>1119769</v>
      </c>
      <c r="F29" s="112">
        <v>42142</v>
      </c>
      <c r="G29" s="112">
        <v>42142</v>
      </c>
      <c r="H29" s="112">
        <v>63372</v>
      </c>
      <c r="I29" s="256">
        <v>13228</v>
      </c>
      <c r="J29" s="271"/>
    </row>
    <row r="30" spans="1:10" s="191" customFormat="1" ht="12.75">
      <c r="A30" s="62">
        <v>18</v>
      </c>
      <c r="B30" s="4" t="s">
        <v>43</v>
      </c>
      <c r="C30" s="43" t="s">
        <v>59</v>
      </c>
      <c r="D30" s="111">
        <v>476745</v>
      </c>
      <c r="E30" s="112">
        <v>421204</v>
      </c>
      <c r="F30" s="112">
        <v>15851</v>
      </c>
      <c r="G30" s="112">
        <v>15851</v>
      </c>
      <c r="H30" s="112">
        <v>23839</v>
      </c>
      <c r="I30" s="256">
        <v>10104</v>
      </c>
      <c r="J30" s="271"/>
    </row>
    <row r="31" spans="1:10" s="191" customFormat="1" ht="12.75">
      <c r="A31" s="62">
        <v>19</v>
      </c>
      <c r="B31" s="4" t="s">
        <v>37</v>
      </c>
      <c r="C31" s="43" t="s">
        <v>59</v>
      </c>
      <c r="D31" s="111">
        <v>514276</v>
      </c>
      <c r="E31" s="112">
        <v>454363</v>
      </c>
      <c r="F31" s="112">
        <v>17100</v>
      </c>
      <c r="G31" s="112">
        <v>17100</v>
      </c>
      <c r="H31" s="112">
        <v>25713</v>
      </c>
      <c r="I31" s="256">
        <v>4842</v>
      </c>
      <c r="J31" s="271"/>
    </row>
    <row r="32" spans="1:10" s="191" customFormat="1" ht="12.75">
      <c r="A32" s="62">
        <v>20</v>
      </c>
      <c r="B32" s="32" t="s">
        <v>15</v>
      </c>
      <c r="C32" s="43" t="s">
        <v>59</v>
      </c>
      <c r="D32" s="111">
        <v>842908</v>
      </c>
      <c r="E32" s="112">
        <v>744710</v>
      </c>
      <c r="F32" s="112">
        <v>28027</v>
      </c>
      <c r="G32" s="112">
        <v>28027</v>
      </c>
      <c r="H32" s="112">
        <v>42144</v>
      </c>
      <c r="I32" s="256">
        <v>25481</v>
      </c>
      <c r="J32" s="271"/>
    </row>
    <row r="33" spans="1:10" s="191" customFormat="1" ht="12.75">
      <c r="A33" s="62">
        <v>21</v>
      </c>
      <c r="B33" s="5" t="s">
        <v>8</v>
      </c>
      <c r="C33" s="43" t="s">
        <v>59</v>
      </c>
      <c r="D33" s="111">
        <v>804484</v>
      </c>
      <c r="E33" s="112">
        <v>710762</v>
      </c>
      <c r="F33" s="112">
        <v>26749</v>
      </c>
      <c r="G33" s="112">
        <v>26749</v>
      </c>
      <c r="H33" s="112">
        <v>40224</v>
      </c>
      <c r="I33" s="256">
        <v>9410</v>
      </c>
      <c r="J33" s="271"/>
    </row>
    <row r="34" spans="1:10" s="191" customFormat="1" ht="12.75">
      <c r="A34" s="62">
        <v>22</v>
      </c>
      <c r="B34" s="4" t="s">
        <v>42</v>
      </c>
      <c r="C34" s="43" t="s">
        <v>59</v>
      </c>
      <c r="D34" s="111">
        <v>1038511</v>
      </c>
      <c r="E34" s="112">
        <v>917524</v>
      </c>
      <c r="F34" s="112">
        <v>34530</v>
      </c>
      <c r="G34" s="112">
        <v>34530</v>
      </c>
      <c r="H34" s="112">
        <v>51927</v>
      </c>
      <c r="I34" s="256">
        <v>5519</v>
      </c>
      <c r="J34" s="271"/>
    </row>
    <row r="35" spans="1:10" s="191" customFormat="1" ht="12.75">
      <c r="A35" s="62">
        <v>23</v>
      </c>
      <c r="B35" s="5" t="s">
        <v>17</v>
      </c>
      <c r="C35" s="43" t="s">
        <v>59</v>
      </c>
      <c r="D35" s="111">
        <v>1353372</v>
      </c>
      <c r="E35" s="112">
        <v>1195704</v>
      </c>
      <c r="F35" s="112">
        <v>44999</v>
      </c>
      <c r="G35" s="112">
        <v>44999</v>
      </c>
      <c r="H35" s="112">
        <v>67670</v>
      </c>
      <c r="I35" s="256">
        <v>19573</v>
      </c>
      <c r="J35" s="271"/>
    </row>
    <row r="36" spans="1:10" s="191" customFormat="1" ht="12.75">
      <c r="A36" s="62">
        <v>24</v>
      </c>
      <c r="B36" s="5" t="s">
        <v>34</v>
      </c>
      <c r="C36" s="43" t="s">
        <v>59</v>
      </c>
      <c r="D36" s="111">
        <v>1402680</v>
      </c>
      <c r="E36" s="112">
        <v>1239267</v>
      </c>
      <c r="F36" s="112">
        <v>46639</v>
      </c>
      <c r="G36" s="112">
        <v>46639</v>
      </c>
      <c r="H36" s="112">
        <v>70135</v>
      </c>
      <c r="I36" s="256">
        <v>16301</v>
      </c>
      <c r="J36" s="271"/>
    </row>
    <row r="37" spans="1:10" s="191" customFormat="1" ht="12.75">
      <c r="A37" s="62">
        <v>25</v>
      </c>
      <c r="B37" s="5" t="s">
        <v>49</v>
      </c>
      <c r="C37" s="43" t="s">
        <v>59</v>
      </c>
      <c r="D37" s="112">
        <v>1179803</v>
      </c>
      <c r="E37" s="112">
        <v>1042356</v>
      </c>
      <c r="F37" s="112">
        <v>39228</v>
      </c>
      <c r="G37" s="112">
        <v>39228</v>
      </c>
      <c r="H37" s="112">
        <v>58991</v>
      </c>
      <c r="I37" s="256">
        <v>25817</v>
      </c>
      <c r="J37" s="271"/>
    </row>
    <row r="38" spans="1:10" s="191" customFormat="1" ht="12.75">
      <c r="A38" s="62">
        <v>26</v>
      </c>
      <c r="B38" s="5" t="s">
        <v>32</v>
      </c>
      <c r="C38" s="43" t="s">
        <v>59</v>
      </c>
      <c r="D38" s="111">
        <v>1132222</v>
      </c>
      <c r="E38" s="112">
        <v>1000318</v>
      </c>
      <c r="F38" s="112">
        <v>37646</v>
      </c>
      <c r="G38" s="112">
        <v>37646</v>
      </c>
      <c r="H38" s="112">
        <v>56612</v>
      </c>
      <c r="I38" s="256">
        <v>13262</v>
      </c>
      <c r="J38" s="271"/>
    </row>
    <row r="39" spans="1:10" s="191" customFormat="1" ht="12.75">
      <c r="A39" s="62">
        <v>27</v>
      </c>
      <c r="B39" s="5" t="s">
        <v>44</v>
      </c>
      <c r="C39" s="43" t="s">
        <v>59</v>
      </c>
      <c r="D39" s="111">
        <v>1393068</v>
      </c>
      <c r="E39" s="112">
        <v>1230775</v>
      </c>
      <c r="F39" s="112">
        <v>46320</v>
      </c>
      <c r="G39" s="112">
        <v>46320</v>
      </c>
      <c r="H39" s="112">
        <v>69653</v>
      </c>
      <c r="I39" s="256">
        <v>20697</v>
      </c>
      <c r="J39" s="271"/>
    </row>
    <row r="40" spans="1:10" s="191" customFormat="1" ht="12.75">
      <c r="A40" s="62">
        <v>28</v>
      </c>
      <c r="B40" s="5" t="s">
        <v>19</v>
      </c>
      <c r="C40" s="43" t="s">
        <v>59</v>
      </c>
      <c r="D40" s="111">
        <v>1061357</v>
      </c>
      <c r="E40" s="112">
        <v>937709</v>
      </c>
      <c r="F40" s="112">
        <v>35290</v>
      </c>
      <c r="G40" s="112">
        <v>35290</v>
      </c>
      <c r="H40" s="112">
        <v>53068</v>
      </c>
      <c r="I40" s="256">
        <v>16067</v>
      </c>
      <c r="J40" s="271"/>
    </row>
    <row r="41" spans="1:10" s="191" customFormat="1" ht="12.75">
      <c r="A41" s="62">
        <v>29</v>
      </c>
      <c r="B41" s="5" t="s">
        <v>22</v>
      </c>
      <c r="C41" s="43" t="s">
        <v>59</v>
      </c>
      <c r="D41" s="111">
        <v>1429667</v>
      </c>
      <c r="E41" s="112">
        <v>1263111</v>
      </c>
      <c r="F41" s="112">
        <v>47536</v>
      </c>
      <c r="G41" s="112">
        <v>47536</v>
      </c>
      <c r="H41" s="112">
        <v>71484</v>
      </c>
      <c r="I41" s="256">
        <v>62709</v>
      </c>
      <c r="J41" s="271"/>
    </row>
    <row r="42" spans="1:10" s="191" customFormat="1" ht="12.75">
      <c r="A42" s="62">
        <v>30</v>
      </c>
      <c r="B42" s="5" t="s">
        <v>23</v>
      </c>
      <c r="C42" s="43" t="s">
        <v>59</v>
      </c>
      <c r="D42" s="111">
        <v>558807</v>
      </c>
      <c r="E42" s="112">
        <v>493706</v>
      </c>
      <c r="F42" s="112">
        <v>18580</v>
      </c>
      <c r="G42" s="112">
        <v>18580</v>
      </c>
      <c r="H42" s="112">
        <v>27941</v>
      </c>
      <c r="I42" s="256">
        <v>11726</v>
      </c>
      <c r="J42" s="271"/>
    </row>
    <row r="43" spans="1:10" s="191" customFormat="1" ht="12.75">
      <c r="A43" s="62">
        <v>31</v>
      </c>
      <c r="B43" s="5" t="s">
        <v>33</v>
      </c>
      <c r="C43" s="43" t="s">
        <v>59</v>
      </c>
      <c r="D43" s="115">
        <v>246635</v>
      </c>
      <c r="E43" s="112">
        <v>217902</v>
      </c>
      <c r="F43" s="112">
        <v>8200</v>
      </c>
      <c r="G43" s="112">
        <v>8200</v>
      </c>
      <c r="H43" s="112">
        <v>12333</v>
      </c>
      <c r="I43" s="256">
        <v>0</v>
      </c>
      <c r="J43" s="271"/>
    </row>
    <row r="44" spans="1:10" s="191" customFormat="1" ht="12.75">
      <c r="A44" s="62">
        <v>32</v>
      </c>
      <c r="B44" s="5" t="s">
        <v>9</v>
      </c>
      <c r="C44" s="43" t="s">
        <v>59</v>
      </c>
      <c r="D44" s="111">
        <v>373715</v>
      </c>
      <c r="E44" s="112">
        <v>330177</v>
      </c>
      <c r="F44" s="112">
        <v>12426</v>
      </c>
      <c r="G44" s="112">
        <v>12426</v>
      </c>
      <c r="H44" s="112">
        <v>18686</v>
      </c>
      <c r="I44" s="256">
        <v>9235</v>
      </c>
      <c r="J44" s="271"/>
    </row>
    <row r="45" spans="1:10" ht="12.75">
      <c r="A45" s="62">
        <v>33</v>
      </c>
      <c r="B45" s="5" t="s">
        <v>82</v>
      </c>
      <c r="C45" s="43" t="s">
        <v>59</v>
      </c>
      <c r="D45" s="116">
        <v>52697</v>
      </c>
      <c r="E45" s="117">
        <v>0</v>
      </c>
      <c r="F45" s="117">
        <v>0</v>
      </c>
      <c r="G45" s="117">
        <v>52697</v>
      </c>
      <c r="H45" s="117">
        <v>0</v>
      </c>
      <c r="I45" s="256">
        <v>0</v>
      </c>
      <c r="J45" s="272"/>
    </row>
    <row r="46" spans="1:10" ht="12.75">
      <c r="A46" s="62">
        <v>34</v>
      </c>
      <c r="B46" s="5" t="s">
        <v>83</v>
      </c>
      <c r="C46" s="43" t="s">
        <v>59</v>
      </c>
      <c r="D46" s="116">
        <v>380944</v>
      </c>
      <c r="E46" s="117">
        <v>0</v>
      </c>
      <c r="F46" s="117">
        <v>0</v>
      </c>
      <c r="G46" s="117">
        <v>380944</v>
      </c>
      <c r="H46" s="117">
        <v>0</v>
      </c>
      <c r="I46" s="256">
        <v>0</v>
      </c>
      <c r="J46" s="272"/>
    </row>
    <row r="47" spans="1:10" ht="12.75">
      <c r="A47" s="62">
        <v>35</v>
      </c>
      <c r="B47" s="5" t="s">
        <v>84</v>
      </c>
      <c r="C47" s="43" t="s">
        <v>59</v>
      </c>
      <c r="D47" s="116">
        <v>183190</v>
      </c>
      <c r="E47" s="117">
        <v>0</v>
      </c>
      <c r="F47" s="117">
        <v>0</v>
      </c>
      <c r="G47" s="116">
        <v>183190</v>
      </c>
      <c r="H47" s="117">
        <v>0</v>
      </c>
      <c r="I47" s="256">
        <v>0</v>
      </c>
      <c r="J47" s="273"/>
    </row>
    <row r="48" spans="1:10" ht="12.75">
      <c r="A48" s="62">
        <v>36</v>
      </c>
      <c r="B48" s="5" t="s">
        <v>85</v>
      </c>
      <c r="C48" s="43" t="s">
        <v>59</v>
      </c>
      <c r="D48" s="116">
        <v>61220</v>
      </c>
      <c r="E48" s="117">
        <v>0</v>
      </c>
      <c r="F48" s="117">
        <v>0</v>
      </c>
      <c r="G48" s="116">
        <v>61220</v>
      </c>
      <c r="H48" s="117">
        <v>0</v>
      </c>
      <c r="I48" s="256">
        <v>0</v>
      </c>
      <c r="J48" s="273"/>
    </row>
    <row r="49" spans="1:10" ht="12.75">
      <c r="A49" s="62">
        <v>37</v>
      </c>
      <c r="B49" s="5" t="s">
        <v>86</v>
      </c>
      <c r="C49" s="43" t="s">
        <v>59</v>
      </c>
      <c r="D49" s="116">
        <v>201310</v>
      </c>
      <c r="E49" s="117">
        <v>0</v>
      </c>
      <c r="F49" s="117">
        <v>0</v>
      </c>
      <c r="G49" s="117">
        <v>191245</v>
      </c>
      <c r="H49" s="117">
        <v>10065</v>
      </c>
      <c r="I49" s="256">
        <v>4329</v>
      </c>
      <c r="J49" s="272"/>
    </row>
    <row r="50" spans="1:10" ht="12.75">
      <c r="A50" s="62">
        <v>38</v>
      </c>
      <c r="B50" s="5" t="s">
        <v>87</v>
      </c>
      <c r="C50" s="43" t="s">
        <v>59</v>
      </c>
      <c r="D50" s="116">
        <v>455722</v>
      </c>
      <c r="E50" s="117">
        <v>0</v>
      </c>
      <c r="F50" s="117">
        <v>0</v>
      </c>
      <c r="G50" s="117">
        <v>319006</v>
      </c>
      <c r="H50" s="117">
        <v>136716</v>
      </c>
      <c r="I50" s="256">
        <v>35450</v>
      </c>
      <c r="J50" s="272"/>
    </row>
    <row r="51" spans="1:10" ht="12.75">
      <c r="A51" s="62">
        <v>39</v>
      </c>
      <c r="B51" s="5" t="s">
        <v>88</v>
      </c>
      <c r="C51" s="43" t="s">
        <v>59</v>
      </c>
      <c r="D51" s="116">
        <v>2188420</v>
      </c>
      <c r="E51" s="117">
        <v>0</v>
      </c>
      <c r="F51" s="117">
        <v>0</v>
      </c>
      <c r="G51" s="117">
        <v>1706968</v>
      </c>
      <c r="H51" s="117">
        <v>481452</v>
      </c>
      <c r="I51" s="256">
        <v>51474</v>
      </c>
      <c r="J51" s="272"/>
    </row>
    <row r="52" spans="1:10" ht="12.75">
      <c r="A52" s="62">
        <v>40</v>
      </c>
      <c r="B52" s="5" t="s">
        <v>89</v>
      </c>
      <c r="C52" s="43" t="s">
        <v>59</v>
      </c>
      <c r="D52" s="116">
        <v>724350</v>
      </c>
      <c r="E52" s="117">
        <v>0</v>
      </c>
      <c r="F52" s="117">
        <v>0</v>
      </c>
      <c r="G52" s="117">
        <v>564993</v>
      </c>
      <c r="H52" s="117">
        <v>159357</v>
      </c>
      <c r="I52" s="256">
        <v>53387</v>
      </c>
      <c r="J52" s="272"/>
    </row>
    <row r="53" spans="1:10" ht="12.75">
      <c r="A53" s="62">
        <v>41</v>
      </c>
      <c r="B53" s="5" t="s">
        <v>193</v>
      </c>
      <c r="C53" s="43" t="s">
        <v>59</v>
      </c>
      <c r="D53" s="116">
        <v>290870</v>
      </c>
      <c r="E53" s="117">
        <v>0</v>
      </c>
      <c r="F53" s="117">
        <v>0</v>
      </c>
      <c r="G53" s="117">
        <v>290870</v>
      </c>
      <c r="H53" s="117">
        <v>0</v>
      </c>
      <c r="I53" s="256">
        <v>0</v>
      </c>
      <c r="J53" s="272"/>
    </row>
    <row r="54" spans="1:10" ht="12.75">
      <c r="A54" s="62">
        <v>42</v>
      </c>
      <c r="B54" s="5" t="s">
        <v>90</v>
      </c>
      <c r="C54" s="43" t="s">
        <v>59</v>
      </c>
      <c r="D54" s="116">
        <v>441350</v>
      </c>
      <c r="E54" s="117">
        <v>0</v>
      </c>
      <c r="F54" s="117">
        <v>0</v>
      </c>
      <c r="G54" s="117">
        <v>344253</v>
      </c>
      <c r="H54" s="117">
        <v>97097</v>
      </c>
      <c r="I54" s="256">
        <v>21321</v>
      </c>
      <c r="J54" s="272"/>
    </row>
    <row r="55" spans="1:10" ht="12.75">
      <c r="A55" s="62">
        <v>43</v>
      </c>
      <c r="B55" s="5" t="s">
        <v>194</v>
      </c>
      <c r="C55" s="43" t="s">
        <v>59</v>
      </c>
      <c r="D55" s="116">
        <v>938220</v>
      </c>
      <c r="E55" s="117">
        <v>0</v>
      </c>
      <c r="F55" s="117">
        <v>0</v>
      </c>
      <c r="G55" s="117">
        <v>731812</v>
      </c>
      <c r="H55" s="117">
        <v>206408</v>
      </c>
      <c r="I55" s="256">
        <v>29228</v>
      </c>
      <c r="J55" s="272"/>
    </row>
    <row r="56" spans="1:10" ht="12.75">
      <c r="A56" s="62">
        <v>44</v>
      </c>
      <c r="B56" s="5" t="s">
        <v>91</v>
      </c>
      <c r="C56" s="43" t="s">
        <v>59</v>
      </c>
      <c r="D56" s="116">
        <v>362160</v>
      </c>
      <c r="E56" s="117">
        <v>0</v>
      </c>
      <c r="F56" s="117">
        <v>0</v>
      </c>
      <c r="G56" s="117">
        <v>344052</v>
      </c>
      <c r="H56" s="117">
        <v>18108</v>
      </c>
      <c r="I56" s="256">
        <v>6907</v>
      </c>
      <c r="J56" s="272"/>
    </row>
    <row r="57" spans="1:10" ht="12.75">
      <c r="A57" s="62">
        <v>45</v>
      </c>
      <c r="B57" s="5" t="s">
        <v>92</v>
      </c>
      <c r="C57" s="43" t="s">
        <v>59</v>
      </c>
      <c r="D57" s="116">
        <v>222000</v>
      </c>
      <c r="E57" s="117">
        <v>0</v>
      </c>
      <c r="F57" s="117">
        <v>0</v>
      </c>
      <c r="G57" s="117">
        <v>155400</v>
      </c>
      <c r="H57" s="117">
        <v>66600</v>
      </c>
      <c r="I57" s="256">
        <v>51488</v>
      </c>
      <c r="J57" s="272"/>
    </row>
    <row r="58" spans="1:10" ht="12.75">
      <c r="A58" s="62">
        <v>46</v>
      </c>
      <c r="B58" s="5" t="s">
        <v>93</v>
      </c>
      <c r="C58" s="43" t="s">
        <v>59</v>
      </c>
      <c r="D58" s="116">
        <v>233000</v>
      </c>
      <c r="E58" s="117">
        <v>0</v>
      </c>
      <c r="F58" s="117">
        <v>0</v>
      </c>
      <c r="G58" s="117">
        <v>209700</v>
      </c>
      <c r="H58" s="117">
        <v>23300</v>
      </c>
      <c r="I58" s="256">
        <v>0</v>
      </c>
      <c r="J58" s="272"/>
    </row>
    <row r="59" spans="1:10" s="190" customFormat="1" ht="25.5">
      <c r="A59" s="62">
        <v>47</v>
      </c>
      <c r="B59" s="4" t="s">
        <v>94</v>
      </c>
      <c r="C59" s="43" t="s">
        <v>59</v>
      </c>
      <c r="D59" s="116">
        <v>98690</v>
      </c>
      <c r="E59" s="117">
        <v>87193</v>
      </c>
      <c r="F59" s="117">
        <v>3281</v>
      </c>
      <c r="G59" s="117">
        <v>3281</v>
      </c>
      <c r="H59" s="117">
        <v>4935</v>
      </c>
      <c r="I59" s="256">
        <v>1966</v>
      </c>
      <c r="J59" s="272"/>
    </row>
    <row r="60" spans="1:10" s="190" customFormat="1" ht="24.75" customHeight="1">
      <c r="A60" s="62">
        <v>48</v>
      </c>
      <c r="B60" s="5" t="s">
        <v>95</v>
      </c>
      <c r="C60" s="43" t="s">
        <v>59</v>
      </c>
      <c r="D60" s="116">
        <v>55530</v>
      </c>
      <c r="E60" s="117">
        <v>49061</v>
      </c>
      <c r="F60" s="117">
        <v>1846</v>
      </c>
      <c r="G60" s="117">
        <v>1846</v>
      </c>
      <c r="H60" s="117">
        <v>2777</v>
      </c>
      <c r="I60" s="256">
        <v>951</v>
      </c>
      <c r="J60" s="272"/>
    </row>
    <row r="61" spans="1:10" s="190" customFormat="1" ht="12.75">
      <c r="A61" s="62">
        <v>49</v>
      </c>
      <c r="B61" s="5" t="s">
        <v>96</v>
      </c>
      <c r="C61" s="43" t="s">
        <v>59</v>
      </c>
      <c r="D61" s="116">
        <v>19460</v>
      </c>
      <c r="E61" s="117">
        <v>17193</v>
      </c>
      <c r="F61" s="117">
        <v>647</v>
      </c>
      <c r="G61" s="117">
        <v>647</v>
      </c>
      <c r="H61" s="117">
        <v>973</v>
      </c>
      <c r="I61" s="256">
        <v>470</v>
      </c>
      <c r="J61" s="272"/>
    </row>
    <row r="62" spans="1:10" s="190" customFormat="1" ht="23.25" customHeight="1">
      <c r="A62" s="62">
        <v>50</v>
      </c>
      <c r="B62" s="5" t="s">
        <v>97</v>
      </c>
      <c r="C62" s="43" t="s">
        <v>59</v>
      </c>
      <c r="D62" s="116">
        <v>26191</v>
      </c>
      <c r="E62" s="117">
        <v>23139</v>
      </c>
      <c r="F62" s="117">
        <v>871</v>
      </c>
      <c r="G62" s="117">
        <v>871</v>
      </c>
      <c r="H62" s="117">
        <v>1310</v>
      </c>
      <c r="I62" s="256">
        <v>346</v>
      </c>
      <c r="J62" s="272"/>
    </row>
    <row r="63" spans="1:10" s="190" customFormat="1" ht="12.75">
      <c r="A63" s="62">
        <v>51</v>
      </c>
      <c r="B63" s="5" t="s">
        <v>98</v>
      </c>
      <c r="C63" s="43" t="s">
        <v>59</v>
      </c>
      <c r="D63" s="116">
        <v>43400</v>
      </c>
      <c r="E63" s="117">
        <v>38344</v>
      </c>
      <c r="F63" s="117">
        <v>1443</v>
      </c>
      <c r="G63" s="117">
        <v>1443</v>
      </c>
      <c r="H63" s="117">
        <v>2170</v>
      </c>
      <c r="I63" s="256">
        <v>1211</v>
      </c>
      <c r="J63" s="272"/>
    </row>
    <row r="64" spans="1:10" s="190" customFormat="1" ht="12.75">
      <c r="A64" s="62">
        <v>52</v>
      </c>
      <c r="B64" s="5" t="s">
        <v>99</v>
      </c>
      <c r="C64" s="43" t="s">
        <v>59</v>
      </c>
      <c r="D64" s="116">
        <v>114700</v>
      </c>
      <c r="E64" s="117">
        <v>101337</v>
      </c>
      <c r="F64" s="117">
        <v>3814</v>
      </c>
      <c r="G64" s="117">
        <v>3814</v>
      </c>
      <c r="H64" s="117">
        <v>5735</v>
      </c>
      <c r="I64" s="256">
        <v>1509</v>
      </c>
      <c r="J64" s="272"/>
    </row>
    <row r="65" spans="1:10" s="190" customFormat="1" ht="12.75">
      <c r="A65" s="62">
        <v>53</v>
      </c>
      <c r="B65" s="5" t="s">
        <v>100</v>
      </c>
      <c r="C65" s="43" t="s">
        <v>59</v>
      </c>
      <c r="D65" s="116">
        <v>47280</v>
      </c>
      <c r="E65" s="117">
        <v>41772</v>
      </c>
      <c r="F65" s="117">
        <v>1572</v>
      </c>
      <c r="G65" s="117">
        <v>1572</v>
      </c>
      <c r="H65" s="117">
        <v>2364</v>
      </c>
      <c r="I65" s="256">
        <v>774</v>
      </c>
      <c r="J65" s="272"/>
    </row>
    <row r="66" spans="1:10" s="190" customFormat="1" ht="12.75">
      <c r="A66" s="62">
        <v>54</v>
      </c>
      <c r="B66" s="5" t="s">
        <v>101</v>
      </c>
      <c r="C66" s="43" t="s">
        <v>59</v>
      </c>
      <c r="D66" s="116">
        <v>7067</v>
      </c>
      <c r="E66" s="117">
        <v>6244</v>
      </c>
      <c r="F66" s="117">
        <v>235</v>
      </c>
      <c r="G66" s="117">
        <v>235</v>
      </c>
      <c r="H66" s="117">
        <v>353</v>
      </c>
      <c r="I66" s="256">
        <v>98</v>
      </c>
      <c r="J66" s="272"/>
    </row>
    <row r="67" spans="1:10" s="190" customFormat="1" ht="12.75">
      <c r="A67" s="62">
        <v>55</v>
      </c>
      <c r="B67" s="5" t="s">
        <v>102</v>
      </c>
      <c r="C67" s="43" t="s">
        <v>59</v>
      </c>
      <c r="D67" s="116">
        <v>3280</v>
      </c>
      <c r="E67" s="117">
        <v>2898</v>
      </c>
      <c r="F67" s="117">
        <v>109</v>
      </c>
      <c r="G67" s="117">
        <v>109</v>
      </c>
      <c r="H67" s="117">
        <v>164</v>
      </c>
      <c r="I67" s="256">
        <v>22</v>
      </c>
      <c r="J67" s="272"/>
    </row>
    <row r="68" spans="1:10" s="190" customFormat="1" ht="12.75">
      <c r="A68" s="62">
        <v>56</v>
      </c>
      <c r="B68" s="5" t="s">
        <v>103</v>
      </c>
      <c r="C68" s="43" t="s">
        <v>59</v>
      </c>
      <c r="D68" s="116">
        <v>101641</v>
      </c>
      <c r="E68" s="117">
        <v>89799</v>
      </c>
      <c r="F68" s="117">
        <v>3380</v>
      </c>
      <c r="G68" s="117">
        <v>3380</v>
      </c>
      <c r="H68" s="117">
        <v>5082</v>
      </c>
      <c r="I68" s="256">
        <v>1277</v>
      </c>
      <c r="J68" s="272"/>
    </row>
    <row r="69" spans="1:10" s="190" customFormat="1" ht="12.75">
      <c r="A69" s="62">
        <v>57</v>
      </c>
      <c r="B69" s="5" t="s">
        <v>104</v>
      </c>
      <c r="C69" s="43" t="s">
        <v>59</v>
      </c>
      <c r="D69" s="116">
        <v>490200</v>
      </c>
      <c r="E69" s="117">
        <v>433092</v>
      </c>
      <c r="F69" s="117">
        <v>16299</v>
      </c>
      <c r="G69" s="117">
        <v>16299</v>
      </c>
      <c r="H69" s="117">
        <v>24510</v>
      </c>
      <c r="I69" s="256">
        <v>18322</v>
      </c>
      <c r="J69" s="272"/>
    </row>
    <row r="70" spans="1:10" s="190" customFormat="1" ht="12.75">
      <c r="A70" s="62">
        <v>58</v>
      </c>
      <c r="B70" s="5" t="s">
        <v>105</v>
      </c>
      <c r="C70" s="43" t="s">
        <v>59</v>
      </c>
      <c r="D70" s="116">
        <v>18659</v>
      </c>
      <c r="E70" s="117">
        <v>16486</v>
      </c>
      <c r="F70" s="117">
        <v>620</v>
      </c>
      <c r="G70" s="117">
        <v>620</v>
      </c>
      <c r="H70" s="117">
        <v>933</v>
      </c>
      <c r="I70" s="256">
        <v>303</v>
      </c>
      <c r="J70" s="272"/>
    </row>
    <row r="71" spans="1:10" s="190" customFormat="1" ht="12.75">
      <c r="A71" s="62">
        <v>59</v>
      </c>
      <c r="B71" s="5" t="s">
        <v>106</v>
      </c>
      <c r="C71" s="43" t="s">
        <v>59</v>
      </c>
      <c r="D71" s="116">
        <v>29599</v>
      </c>
      <c r="E71" s="117">
        <v>26151</v>
      </c>
      <c r="F71" s="117">
        <v>984</v>
      </c>
      <c r="G71" s="117">
        <v>984</v>
      </c>
      <c r="H71" s="117">
        <v>1480</v>
      </c>
      <c r="I71" s="256">
        <v>517</v>
      </c>
      <c r="J71" s="272"/>
    </row>
    <row r="72" spans="1:10" s="190" customFormat="1" ht="12.75">
      <c r="A72" s="62">
        <v>60</v>
      </c>
      <c r="B72" s="5" t="s">
        <v>107</v>
      </c>
      <c r="C72" s="43" t="s">
        <v>59</v>
      </c>
      <c r="D72" s="116">
        <v>52360</v>
      </c>
      <c r="E72" s="117">
        <v>46260</v>
      </c>
      <c r="F72" s="117">
        <v>1741</v>
      </c>
      <c r="G72" s="117">
        <v>1741</v>
      </c>
      <c r="H72" s="117">
        <v>2618</v>
      </c>
      <c r="I72" s="256">
        <v>1598</v>
      </c>
      <c r="J72" s="272"/>
    </row>
    <row r="73" spans="1:10" s="190" customFormat="1" ht="12.75">
      <c r="A73" s="62">
        <v>61</v>
      </c>
      <c r="B73" s="5" t="s">
        <v>108</v>
      </c>
      <c r="C73" s="43" t="s">
        <v>59</v>
      </c>
      <c r="D73" s="116">
        <v>134070</v>
      </c>
      <c r="E73" s="117">
        <v>118451</v>
      </c>
      <c r="F73" s="117">
        <v>4458</v>
      </c>
      <c r="G73" s="117">
        <v>4458</v>
      </c>
      <c r="H73" s="117">
        <v>6703</v>
      </c>
      <c r="I73" s="256">
        <v>1519</v>
      </c>
      <c r="J73" s="272"/>
    </row>
    <row r="74" spans="1:10" s="190" customFormat="1" ht="12.75">
      <c r="A74" s="62">
        <v>62</v>
      </c>
      <c r="B74" s="5" t="s">
        <v>109</v>
      </c>
      <c r="C74" s="43" t="s">
        <v>59</v>
      </c>
      <c r="D74" s="116">
        <v>20450</v>
      </c>
      <c r="E74" s="117">
        <v>18068</v>
      </c>
      <c r="F74" s="117">
        <v>680</v>
      </c>
      <c r="G74" s="117">
        <v>680</v>
      </c>
      <c r="H74" s="117">
        <v>1022</v>
      </c>
      <c r="I74" s="256">
        <v>283</v>
      </c>
      <c r="J74" s="272"/>
    </row>
    <row r="75" spans="1:19" ht="12.75">
      <c r="A75" s="62" t="s">
        <v>241</v>
      </c>
      <c r="B75" s="5" t="s">
        <v>242</v>
      </c>
      <c r="C75" s="43" t="s">
        <v>59</v>
      </c>
      <c r="D75" s="166">
        <v>908340</v>
      </c>
      <c r="E75" s="117">
        <v>0</v>
      </c>
      <c r="F75" s="117">
        <v>0</v>
      </c>
      <c r="G75" s="117">
        <v>908340</v>
      </c>
      <c r="H75" s="117">
        <v>0</v>
      </c>
      <c r="I75" s="256">
        <v>0</v>
      </c>
      <c r="J75" s="272"/>
      <c r="K75" s="217"/>
      <c r="L75" s="217"/>
      <c r="M75" s="217"/>
      <c r="O75" s="219"/>
      <c r="S75" s="8"/>
    </row>
    <row r="76" spans="1:19" ht="12.75">
      <c r="A76" s="62" t="s">
        <v>304</v>
      </c>
      <c r="B76" s="5" t="s">
        <v>305</v>
      </c>
      <c r="C76" s="43" t="s">
        <v>59</v>
      </c>
      <c r="D76" s="249">
        <f>SUM(G76:H76)</f>
        <v>222660</v>
      </c>
      <c r="E76" s="117">
        <v>0</v>
      </c>
      <c r="F76" s="117">
        <v>0</v>
      </c>
      <c r="G76" s="117">
        <v>200394</v>
      </c>
      <c r="H76" s="113">
        <v>22266</v>
      </c>
      <c r="I76" s="256">
        <v>13479</v>
      </c>
      <c r="J76" s="272"/>
      <c r="K76" s="217"/>
      <c r="L76" s="217"/>
      <c r="M76" s="217"/>
      <c r="O76" s="220"/>
      <c r="S76" s="8"/>
    </row>
    <row r="77" spans="1:19" ht="12.75">
      <c r="A77" s="62">
        <v>65</v>
      </c>
      <c r="B77" s="5" t="s">
        <v>306</v>
      </c>
      <c r="C77" s="43" t="s">
        <v>59</v>
      </c>
      <c r="D77" s="166">
        <f>SUM(G77:H77)</f>
        <v>465490</v>
      </c>
      <c r="E77" s="117">
        <v>0</v>
      </c>
      <c r="F77" s="117">
        <v>0</v>
      </c>
      <c r="G77" s="117">
        <v>325843</v>
      </c>
      <c r="H77" s="113">
        <v>139647</v>
      </c>
      <c r="I77" s="256">
        <v>21284</v>
      </c>
      <c r="J77" s="272"/>
      <c r="K77" s="217"/>
      <c r="L77" s="217"/>
      <c r="M77" s="217"/>
      <c r="O77" s="219"/>
      <c r="S77" s="8"/>
    </row>
    <row r="78" spans="1:19" ht="12.75">
      <c r="A78" s="62" t="s">
        <v>307</v>
      </c>
      <c r="B78" s="5" t="s">
        <v>308</v>
      </c>
      <c r="C78" s="43" t="s">
        <v>59</v>
      </c>
      <c r="D78" s="166">
        <f>SUM(G78:H78)</f>
        <v>224480</v>
      </c>
      <c r="E78" s="117"/>
      <c r="F78" s="117"/>
      <c r="G78" s="117">
        <v>157136</v>
      </c>
      <c r="H78" s="113">
        <v>67344</v>
      </c>
      <c r="I78" s="256">
        <v>63271</v>
      </c>
      <c r="J78" s="272"/>
      <c r="K78" s="217"/>
      <c r="L78" s="217"/>
      <c r="M78" s="217"/>
      <c r="O78" s="219"/>
      <c r="S78" s="8"/>
    </row>
    <row r="79" spans="1:15" s="19" customFormat="1" ht="12.75">
      <c r="A79" s="62">
        <v>63</v>
      </c>
      <c r="B79" s="158" t="s">
        <v>273</v>
      </c>
      <c r="C79" s="43" t="s">
        <v>59</v>
      </c>
      <c r="D79" s="142">
        <v>347200</v>
      </c>
      <c r="E79" s="142">
        <v>306752</v>
      </c>
      <c r="F79" s="142">
        <v>11544</v>
      </c>
      <c r="G79" s="142">
        <v>11544</v>
      </c>
      <c r="H79" s="195">
        <v>17360</v>
      </c>
      <c r="I79" s="257">
        <v>8769.507320178229</v>
      </c>
      <c r="J79" s="274"/>
      <c r="O79" s="78"/>
    </row>
    <row r="80" spans="1:10" s="19" customFormat="1" ht="12.75">
      <c r="A80" s="62">
        <v>64</v>
      </c>
      <c r="B80" s="158" t="s">
        <v>274</v>
      </c>
      <c r="C80" s="43" t="s">
        <v>59</v>
      </c>
      <c r="D80" s="142">
        <v>172850</v>
      </c>
      <c r="E80" s="142">
        <v>152712</v>
      </c>
      <c r="F80" s="142">
        <v>5748</v>
      </c>
      <c r="G80" s="142">
        <v>5748</v>
      </c>
      <c r="H80" s="195">
        <v>8642</v>
      </c>
      <c r="I80" s="257">
        <v>0</v>
      </c>
      <c r="J80" s="274"/>
    </row>
    <row r="81" spans="1:10" s="19" customFormat="1" ht="12.75">
      <c r="A81" s="62">
        <v>65</v>
      </c>
      <c r="B81" s="158" t="s">
        <v>275</v>
      </c>
      <c r="C81" s="43" t="s">
        <v>59</v>
      </c>
      <c r="D81" s="142">
        <v>1228760</v>
      </c>
      <c r="E81" s="142">
        <v>1085608</v>
      </c>
      <c r="F81" s="142">
        <v>40857</v>
      </c>
      <c r="G81" s="142">
        <v>40857</v>
      </c>
      <c r="H81" s="195">
        <v>61438</v>
      </c>
      <c r="I81" s="257">
        <v>6980.122028192719</v>
      </c>
      <c r="J81" s="274"/>
    </row>
    <row r="82" spans="1:10" s="19" customFormat="1" ht="12.75">
      <c r="A82" s="62">
        <v>66</v>
      </c>
      <c r="B82" s="158" t="s">
        <v>276</v>
      </c>
      <c r="C82" s="43" t="s">
        <v>59</v>
      </c>
      <c r="D82" s="142">
        <v>1379960</v>
      </c>
      <c r="E82" s="142">
        <v>1219194</v>
      </c>
      <c r="F82" s="142">
        <v>45884</v>
      </c>
      <c r="G82" s="142">
        <v>45884</v>
      </c>
      <c r="H82" s="195">
        <v>68998</v>
      </c>
      <c r="I82" s="258">
        <v>19199</v>
      </c>
      <c r="J82" s="274"/>
    </row>
    <row r="83" spans="1:10" s="19" customFormat="1" ht="12.75">
      <c r="A83" s="62">
        <v>67</v>
      </c>
      <c r="B83" s="159" t="s">
        <v>277</v>
      </c>
      <c r="C83" s="43" t="s">
        <v>59</v>
      </c>
      <c r="D83" s="142">
        <v>801190</v>
      </c>
      <c r="E83" s="142">
        <v>707850</v>
      </c>
      <c r="F83" s="142">
        <v>26640</v>
      </c>
      <c r="G83" s="142">
        <v>26640</v>
      </c>
      <c r="H83" s="195">
        <v>40060</v>
      </c>
      <c r="I83" s="257">
        <v>2768.8840579710154</v>
      </c>
      <c r="J83" s="274"/>
    </row>
    <row r="84" spans="1:10" s="19" customFormat="1" ht="12.75">
      <c r="A84" s="62">
        <v>68</v>
      </c>
      <c r="B84" s="160" t="s">
        <v>278</v>
      </c>
      <c r="C84" s="43" t="s">
        <v>59</v>
      </c>
      <c r="D84" s="142">
        <v>575020</v>
      </c>
      <c r="E84" s="142">
        <v>508031</v>
      </c>
      <c r="F84" s="142">
        <v>19119</v>
      </c>
      <c r="G84" s="142">
        <v>19119</v>
      </c>
      <c r="H84" s="195">
        <v>28751</v>
      </c>
      <c r="I84" s="257">
        <v>15899.507200104254</v>
      </c>
      <c r="J84" s="274"/>
    </row>
    <row r="85" spans="1:10" s="19" customFormat="1" ht="12.75">
      <c r="A85" s="62">
        <v>69</v>
      </c>
      <c r="B85" s="197" t="s">
        <v>284</v>
      </c>
      <c r="C85" s="43" t="s">
        <v>59</v>
      </c>
      <c r="D85" s="142">
        <v>405250</v>
      </c>
      <c r="E85" s="117">
        <v>358037</v>
      </c>
      <c r="F85" s="117">
        <v>13475</v>
      </c>
      <c r="G85" s="117">
        <v>13475</v>
      </c>
      <c r="H85" s="117">
        <f>D85*5/100</f>
        <v>20262.5</v>
      </c>
      <c r="I85" s="257">
        <v>11197.578212290506</v>
      </c>
      <c r="J85" s="272"/>
    </row>
    <row r="86" spans="1:10" s="19" customFormat="1" ht="12.75">
      <c r="A86" s="62">
        <v>70</v>
      </c>
      <c r="B86" s="160" t="s">
        <v>285</v>
      </c>
      <c r="C86" s="43" t="s">
        <v>59</v>
      </c>
      <c r="D86" s="142">
        <v>335650</v>
      </c>
      <c r="E86" s="142">
        <v>296547</v>
      </c>
      <c r="F86" s="142">
        <v>11160</v>
      </c>
      <c r="G86" s="142">
        <v>11160</v>
      </c>
      <c r="H86" s="195">
        <v>16783</v>
      </c>
      <c r="I86" s="257">
        <v>0</v>
      </c>
      <c r="J86" s="274"/>
    </row>
    <row r="87" spans="1:10" s="19" customFormat="1" ht="12.75">
      <c r="A87" s="62">
        <v>71</v>
      </c>
      <c r="B87" s="198" t="s">
        <v>286</v>
      </c>
      <c r="C87" s="43" t="s">
        <v>59</v>
      </c>
      <c r="D87" s="142">
        <v>324420</v>
      </c>
      <c r="E87" s="117">
        <v>286625</v>
      </c>
      <c r="F87" s="117">
        <v>10787</v>
      </c>
      <c r="G87" s="117">
        <v>10787</v>
      </c>
      <c r="H87" s="117">
        <v>16221</v>
      </c>
      <c r="I87" s="257">
        <v>8578.523223082335</v>
      </c>
      <c r="J87" s="272"/>
    </row>
    <row r="88" spans="1:10" s="19" customFormat="1" ht="12.75">
      <c r="A88" s="62">
        <v>72</v>
      </c>
      <c r="B88" s="197" t="s">
        <v>261</v>
      </c>
      <c r="C88" s="43" t="s">
        <v>59</v>
      </c>
      <c r="D88" s="142">
        <v>1923450</v>
      </c>
      <c r="E88" s="117">
        <v>1699368</v>
      </c>
      <c r="F88" s="117">
        <v>63955</v>
      </c>
      <c r="G88" s="117">
        <v>63955</v>
      </c>
      <c r="H88" s="117">
        <v>96172</v>
      </c>
      <c r="I88" s="258">
        <v>32486</v>
      </c>
      <c r="J88" s="272"/>
    </row>
    <row r="89" spans="1:10" s="19" customFormat="1" ht="12.75">
      <c r="A89" s="62">
        <v>73</v>
      </c>
      <c r="B89" s="159" t="s">
        <v>287</v>
      </c>
      <c r="C89" s="43" t="s">
        <v>59</v>
      </c>
      <c r="D89" s="142">
        <v>541750</v>
      </c>
      <c r="E89" s="142">
        <v>478637</v>
      </c>
      <c r="F89" s="142">
        <v>18013</v>
      </c>
      <c r="G89" s="142">
        <v>18013</v>
      </c>
      <c r="H89" s="195">
        <v>27087</v>
      </c>
      <c r="I89" s="257">
        <v>14580.911330049265</v>
      </c>
      <c r="J89" s="274"/>
    </row>
    <row r="90" spans="1:10" s="19" customFormat="1" ht="12.75">
      <c r="A90" s="62">
        <v>74</v>
      </c>
      <c r="B90" s="199" t="s">
        <v>38</v>
      </c>
      <c r="C90" s="43" t="s">
        <v>59</v>
      </c>
      <c r="D90" s="142">
        <v>1027400</v>
      </c>
      <c r="E90" s="142">
        <v>907708</v>
      </c>
      <c r="F90" s="142">
        <v>34161</v>
      </c>
      <c r="G90" s="142">
        <v>34161</v>
      </c>
      <c r="H90" s="195">
        <v>51370</v>
      </c>
      <c r="I90" s="257">
        <v>5393.886057483963</v>
      </c>
      <c r="J90" s="274"/>
    </row>
    <row r="91" spans="1:10" s="19" customFormat="1" ht="12.75">
      <c r="A91" s="62">
        <v>75</v>
      </c>
      <c r="B91" s="199" t="s">
        <v>288</v>
      </c>
      <c r="C91" s="43" t="s">
        <v>59</v>
      </c>
      <c r="D91" s="142">
        <v>900950</v>
      </c>
      <c r="E91" s="142">
        <v>795991</v>
      </c>
      <c r="F91" s="142">
        <v>29956</v>
      </c>
      <c r="G91" s="142">
        <v>29956</v>
      </c>
      <c r="H91" s="195">
        <v>45047</v>
      </c>
      <c r="I91" s="258">
        <v>13820</v>
      </c>
      <c r="J91" s="274"/>
    </row>
    <row r="92" spans="1:10" s="19" customFormat="1" ht="12.75">
      <c r="A92" s="62">
        <v>76</v>
      </c>
      <c r="B92" s="199" t="s">
        <v>265</v>
      </c>
      <c r="C92" s="43" t="s">
        <v>59</v>
      </c>
      <c r="D92" s="142">
        <v>689780</v>
      </c>
      <c r="E92" s="117">
        <v>609805</v>
      </c>
      <c r="F92" s="117">
        <v>22743</v>
      </c>
      <c r="G92" s="117">
        <v>22743</v>
      </c>
      <c r="H92" s="117">
        <v>34489</v>
      </c>
      <c r="I92" s="257">
        <v>11050.789177454373</v>
      </c>
      <c r="J92" s="272"/>
    </row>
    <row r="93" spans="1:10" s="19" customFormat="1" ht="12.75">
      <c r="A93" s="62">
        <v>77</v>
      </c>
      <c r="B93" s="160" t="s">
        <v>289</v>
      </c>
      <c r="C93" s="43" t="s">
        <v>59</v>
      </c>
      <c r="D93" s="142">
        <v>768790</v>
      </c>
      <c r="E93" s="142">
        <v>679226</v>
      </c>
      <c r="F93" s="142">
        <v>25562</v>
      </c>
      <c r="G93" s="142">
        <v>25562</v>
      </c>
      <c r="H93" s="195">
        <v>38440</v>
      </c>
      <c r="I93" s="257">
        <v>8469.806411127469</v>
      </c>
      <c r="J93" s="274"/>
    </row>
    <row r="94" spans="1:10" s="19" customFormat="1" ht="12.75">
      <c r="A94" s="62">
        <v>78</v>
      </c>
      <c r="B94" s="5" t="s">
        <v>268</v>
      </c>
      <c r="C94" s="43" t="s">
        <v>59</v>
      </c>
      <c r="D94" s="142">
        <v>1450950</v>
      </c>
      <c r="E94" s="117">
        <v>1281914</v>
      </c>
      <c r="F94" s="117">
        <v>48244</v>
      </c>
      <c r="G94" s="117">
        <v>48244</v>
      </c>
      <c r="H94" s="117">
        <v>72548</v>
      </c>
      <c r="I94" s="257">
        <v>14988.130813171032</v>
      </c>
      <c r="J94" s="272"/>
    </row>
    <row r="95" spans="1:10" s="19" customFormat="1" ht="12.75">
      <c r="A95" s="62">
        <v>79</v>
      </c>
      <c r="B95" s="5" t="s">
        <v>269</v>
      </c>
      <c r="C95" s="43" t="s">
        <v>59</v>
      </c>
      <c r="D95" s="142">
        <v>922450</v>
      </c>
      <c r="E95" s="117">
        <v>814986</v>
      </c>
      <c r="F95" s="117">
        <v>30671</v>
      </c>
      <c r="G95" s="117">
        <v>30671</v>
      </c>
      <c r="H95" s="117">
        <v>46122</v>
      </c>
      <c r="I95" s="257">
        <v>20537.249246345484</v>
      </c>
      <c r="J95" s="272"/>
    </row>
    <row r="96" spans="1:10" s="19" customFormat="1" ht="12.75">
      <c r="A96" s="62">
        <v>80</v>
      </c>
      <c r="B96" s="161" t="s">
        <v>290</v>
      </c>
      <c r="C96" s="43" t="s">
        <v>59</v>
      </c>
      <c r="D96" s="162">
        <v>304564</v>
      </c>
      <c r="E96" s="117">
        <v>269077</v>
      </c>
      <c r="F96" s="117">
        <v>10127</v>
      </c>
      <c r="G96" s="117">
        <v>10127</v>
      </c>
      <c r="H96" s="117">
        <v>15233</v>
      </c>
      <c r="I96" s="257">
        <v>0</v>
      </c>
      <c r="J96" s="272"/>
    </row>
    <row r="97" spans="1:10" s="19" customFormat="1" ht="25.5">
      <c r="A97" s="62">
        <v>81</v>
      </c>
      <c r="B97" s="161" t="s">
        <v>300</v>
      </c>
      <c r="C97" s="43" t="s">
        <v>59</v>
      </c>
      <c r="D97" s="162">
        <v>832000</v>
      </c>
      <c r="E97" s="117">
        <v>735072</v>
      </c>
      <c r="F97" s="117">
        <v>27664</v>
      </c>
      <c r="G97" s="117">
        <v>27664</v>
      </c>
      <c r="H97" s="117">
        <v>41600</v>
      </c>
      <c r="I97" s="257">
        <v>10942</v>
      </c>
      <c r="J97" s="272"/>
    </row>
    <row r="98" spans="1:10" s="19" customFormat="1" ht="25.5">
      <c r="A98" s="62">
        <v>82</v>
      </c>
      <c r="B98" s="161" t="s">
        <v>301</v>
      </c>
      <c r="C98" s="43" t="s">
        <v>59</v>
      </c>
      <c r="D98" s="162">
        <v>915000</v>
      </c>
      <c r="E98" s="142">
        <v>808404</v>
      </c>
      <c r="F98" s="142">
        <v>30423</v>
      </c>
      <c r="G98" s="142">
        <v>30423</v>
      </c>
      <c r="H98" s="195">
        <v>45750</v>
      </c>
      <c r="I98" s="257">
        <v>23989</v>
      </c>
      <c r="J98" s="274"/>
    </row>
    <row r="99" spans="1:10" s="191" customFormat="1" ht="14.25" customHeight="1">
      <c r="A99" s="62">
        <v>1</v>
      </c>
      <c r="B99" s="4" t="s">
        <v>30</v>
      </c>
      <c r="C99" s="43" t="s">
        <v>60</v>
      </c>
      <c r="D99" s="111">
        <v>958409</v>
      </c>
      <c r="E99" s="112">
        <v>846755</v>
      </c>
      <c r="F99" s="112">
        <v>31867</v>
      </c>
      <c r="G99" s="112">
        <v>31867</v>
      </c>
      <c r="H99" s="112">
        <v>47920</v>
      </c>
      <c r="I99" s="256">
        <v>15523</v>
      </c>
      <c r="J99" s="275"/>
    </row>
    <row r="100" spans="1:10" s="191" customFormat="1" ht="12.75">
      <c r="A100" s="62">
        <v>2</v>
      </c>
      <c r="B100" s="4" t="s">
        <v>5</v>
      </c>
      <c r="C100" s="43" t="s">
        <v>60</v>
      </c>
      <c r="D100" s="111">
        <v>713227</v>
      </c>
      <c r="E100" s="111">
        <v>630136</v>
      </c>
      <c r="F100" s="111">
        <v>23715</v>
      </c>
      <c r="G100" s="111">
        <v>23715</v>
      </c>
      <c r="H100" s="111">
        <v>35661</v>
      </c>
      <c r="I100" s="256">
        <v>8497</v>
      </c>
      <c r="J100" s="275"/>
    </row>
    <row r="101" spans="1:10" s="191" customFormat="1" ht="12.75">
      <c r="A101" s="62">
        <v>3</v>
      </c>
      <c r="B101" s="4" t="s">
        <v>31</v>
      </c>
      <c r="C101" s="43" t="s">
        <v>60</v>
      </c>
      <c r="D101" s="111">
        <v>481944</v>
      </c>
      <c r="E101" s="111">
        <v>425796</v>
      </c>
      <c r="F101" s="111">
        <v>16025</v>
      </c>
      <c r="G101" s="111">
        <v>16025</v>
      </c>
      <c r="H101" s="111">
        <v>24098</v>
      </c>
      <c r="I101" s="256">
        <v>6072</v>
      </c>
      <c r="J101" s="275"/>
    </row>
    <row r="102" spans="1:10" s="191" customFormat="1" ht="12.75">
      <c r="A102" s="62">
        <v>4</v>
      </c>
      <c r="B102" s="4" t="s">
        <v>21</v>
      </c>
      <c r="C102" s="43" t="s">
        <v>60</v>
      </c>
      <c r="D102" s="111">
        <v>771916</v>
      </c>
      <c r="E102" s="111">
        <v>681988</v>
      </c>
      <c r="F102" s="111">
        <v>25666</v>
      </c>
      <c r="G102" s="111">
        <v>25666</v>
      </c>
      <c r="H102" s="111">
        <v>38596</v>
      </c>
      <c r="I102" s="256">
        <v>9904</v>
      </c>
      <c r="J102" s="275"/>
    </row>
    <row r="103" spans="1:10" s="191" customFormat="1" ht="12.75">
      <c r="A103" s="62">
        <v>5</v>
      </c>
      <c r="B103" s="5" t="s">
        <v>56</v>
      </c>
      <c r="C103" s="43" t="s">
        <v>60</v>
      </c>
      <c r="D103" s="111">
        <v>280144</v>
      </c>
      <c r="E103" s="112">
        <v>247507</v>
      </c>
      <c r="F103" s="112">
        <v>9314</v>
      </c>
      <c r="G103" s="112">
        <v>9314</v>
      </c>
      <c r="H103" s="112">
        <v>14009</v>
      </c>
      <c r="I103" s="256">
        <v>2541</v>
      </c>
      <c r="J103" s="275"/>
    </row>
    <row r="104" spans="1:10" s="191" customFormat="1" ht="12.75">
      <c r="A104" s="62">
        <v>6</v>
      </c>
      <c r="B104" s="5" t="s">
        <v>6</v>
      </c>
      <c r="C104" s="43" t="s">
        <v>60</v>
      </c>
      <c r="D104" s="111">
        <v>649044</v>
      </c>
      <c r="E104" s="112">
        <v>573430</v>
      </c>
      <c r="F104" s="112">
        <v>21580</v>
      </c>
      <c r="G104" s="112">
        <v>21580</v>
      </c>
      <c r="H104" s="112">
        <v>32454</v>
      </c>
      <c r="I104" s="256">
        <v>6859</v>
      </c>
      <c r="J104" s="275"/>
    </row>
    <row r="105" spans="1:10" s="191" customFormat="1" ht="12.75">
      <c r="A105" s="62">
        <v>7</v>
      </c>
      <c r="B105" s="5" t="s">
        <v>18</v>
      </c>
      <c r="C105" s="43" t="s">
        <v>60</v>
      </c>
      <c r="D105" s="111">
        <v>942350</v>
      </c>
      <c r="E105" s="111">
        <v>832566</v>
      </c>
      <c r="F105" s="111">
        <v>31333</v>
      </c>
      <c r="G105" s="111">
        <v>31333</v>
      </c>
      <c r="H105" s="111">
        <v>47118</v>
      </c>
      <c r="I105" s="256">
        <v>12886</v>
      </c>
      <c r="J105" s="275"/>
    </row>
    <row r="106" spans="1:10" s="191" customFormat="1" ht="12.75">
      <c r="A106" s="62">
        <v>8</v>
      </c>
      <c r="B106" s="5" t="s">
        <v>3</v>
      </c>
      <c r="C106" s="43" t="s">
        <v>60</v>
      </c>
      <c r="D106" s="111">
        <v>852764</v>
      </c>
      <c r="E106" s="111">
        <v>753418</v>
      </c>
      <c r="F106" s="111">
        <v>28355</v>
      </c>
      <c r="G106" s="111">
        <v>28355</v>
      </c>
      <c r="H106" s="111">
        <v>42636</v>
      </c>
      <c r="I106" s="256">
        <v>9593</v>
      </c>
      <c r="J106" s="275"/>
    </row>
    <row r="107" spans="1:10" s="191" customFormat="1" ht="12.75">
      <c r="A107" s="62">
        <v>9</v>
      </c>
      <c r="B107" s="4" t="s">
        <v>38</v>
      </c>
      <c r="C107" s="43" t="s">
        <v>60</v>
      </c>
      <c r="D107" s="111">
        <v>454159</v>
      </c>
      <c r="E107" s="112">
        <v>401249</v>
      </c>
      <c r="F107" s="112">
        <v>15100</v>
      </c>
      <c r="G107" s="112">
        <v>15100</v>
      </c>
      <c r="H107" s="112">
        <v>22710</v>
      </c>
      <c r="I107" s="256">
        <v>2385</v>
      </c>
      <c r="J107" s="275"/>
    </row>
    <row r="108" spans="1:10" s="191" customFormat="1" ht="12.75">
      <c r="A108" s="62">
        <v>10</v>
      </c>
      <c r="B108" s="5" t="s">
        <v>36</v>
      </c>
      <c r="C108" s="43" t="s">
        <v>60</v>
      </c>
      <c r="D108" s="111">
        <v>298490</v>
      </c>
      <c r="E108" s="111">
        <v>263716</v>
      </c>
      <c r="F108" s="111">
        <v>9925</v>
      </c>
      <c r="G108" s="111">
        <v>9925</v>
      </c>
      <c r="H108" s="111">
        <v>14924</v>
      </c>
      <c r="I108" s="256">
        <v>2846</v>
      </c>
      <c r="J108" s="275"/>
    </row>
    <row r="109" spans="1:10" s="191" customFormat="1" ht="12.75">
      <c r="A109" s="62">
        <v>11</v>
      </c>
      <c r="B109" s="5" t="s">
        <v>48</v>
      </c>
      <c r="C109" s="43" t="s">
        <v>60</v>
      </c>
      <c r="D109" s="112">
        <v>898144</v>
      </c>
      <c r="E109" s="112">
        <v>793511</v>
      </c>
      <c r="F109" s="112">
        <v>29864</v>
      </c>
      <c r="G109" s="112">
        <v>29864</v>
      </c>
      <c r="H109" s="112">
        <v>44905</v>
      </c>
      <c r="I109" s="256">
        <v>13967</v>
      </c>
      <c r="J109" s="275"/>
    </row>
    <row r="110" spans="1:10" s="191" customFormat="1" ht="12.75">
      <c r="A110" s="62">
        <v>12</v>
      </c>
      <c r="B110" s="4" t="s">
        <v>39</v>
      </c>
      <c r="C110" s="43" t="s">
        <v>60</v>
      </c>
      <c r="D110" s="111">
        <v>739548</v>
      </c>
      <c r="E110" s="111">
        <v>653391</v>
      </c>
      <c r="F110" s="111">
        <v>24591</v>
      </c>
      <c r="G110" s="111">
        <v>24591</v>
      </c>
      <c r="H110" s="111">
        <v>36975</v>
      </c>
      <c r="I110" s="256">
        <v>9897</v>
      </c>
      <c r="J110" s="275"/>
    </row>
    <row r="111" spans="1:10" s="191" customFormat="1" ht="12.75">
      <c r="A111" s="62">
        <v>13</v>
      </c>
      <c r="B111" s="5" t="s">
        <v>35</v>
      </c>
      <c r="C111" s="43" t="s">
        <v>60</v>
      </c>
      <c r="D111" s="111">
        <v>519960</v>
      </c>
      <c r="E111" s="111">
        <v>459385</v>
      </c>
      <c r="F111" s="111">
        <v>17289</v>
      </c>
      <c r="G111" s="111">
        <v>17289</v>
      </c>
      <c r="H111" s="111">
        <v>25997</v>
      </c>
      <c r="I111" s="256">
        <v>6978</v>
      </c>
      <c r="J111" s="275"/>
    </row>
    <row r="112" spans="1:10" s="191" customFormat="1" ht="12.75">
      <c r="A112" s="62">
        <v>14</v>
      </c>
      <c r="B112" s="5" t="s">
        <v>7</v>
      </c>
      <c r="C112" s="43" t="s">
        <v>60</v>
      </c>
      <c r="D112" s="111">
        <v>598539</v>
      </c>
      <c r="E112" s="111">
        <v>528809</v>
      </c>
      <c r="F112" s="111">
        <v>19901</v>
      </c>
      <c r="G112" s="111">
        <v>19901</v>
      </c>
      <c r="H112" s="111">
        <v>29928</v>
      </c>
      <c r="I112" s="256">
        <v>7446</v>
      </c>
      <c r="J112" s="275"/>
    </row>
    <row r="113" spans="1:10" s="191" customFormat="1" ht="12.75">
      <c r="A113" s="62">
        <v>15</v>
      </c>
      <c r="B113" s="5" t="s">
        <v>25</v>
      </c>
      <c r="C113" s="43" t="s">
        <v>60</v>
      </c>
      <c r="D113" s="111">
        <v>200782</v>
      </c>
      <c r="E113" s="112">
        <v>177391</v>
      </c>
      <c r="F113" s="112">
        <v>6676</v>
      </c>
      <c r="G113" s="112">
        <v>6676</v>
      </c>
      <c r="H113" s="112">
        <v>10039</v>
      </c>
      <c r="I113" s="256">
        <v>3138</v>
      </c>
      <c r="J113" s="275"/>
    </row>
    <row r="114" spans="1:10" s="191" customFormat="1" ht="12.75">
      <c r="A114" s="62">
        <v>16</v>
      </c>
      <c r="B114" s="5" t="s">
        <v>16</v>
      </c>
      <c r="C114" s="43" t="s">
        <v>60</v>
      </c>
      <c r="D114" s="111">
        <v>735356</v>
      </c>
      <c r="E114" s="111">
        <v>649688</v>
      </c>
      <c r="F114" s="111">
        <v>24451</v>
      </c>
      <c r="G114" s="111">
        <v>24451</v>
      </c>
      <c r="H114" s="111">
        <v>36766</v>
      </c>
      <c r="I114" s="256">
        <v>9251</v>
      </c>
      <c r="J114" s="275"/>
    </row>
    <row r="115" spans="1:10" s="191" customFormat="1" ht="12.75">
      <c r="A115" s="62">
        <v>17</v>
      </c>
      <c r="B115" s="5" t="s">
        <v>4</v>
      </c>
      <c r="C115" s="43" t="s">
        <v>60</v>
      </c>
      <c r="D115" s="111">
        <v>713878</v>
      </c>
      <c r="E115" s="111">
        <v>630712</v>
      </c>
      <c r="F115" s="111">
        <v>23737</v>
      </c>
      <c r="G115" s="111">
        <v>23737</v>
      </c>
      <c r="H115" s="111">
        <v>35692</v>
      </c>
      <c r="I115" s="256">
        <v>10045</v>
      </c>
      <c r="J115" s="275"/>
    </row>
    <row r="116" spans="1:10" s="191" customFormat="1" ht="12.75">
      <c r="A116" s="62">
        <v>18</v>
      </c>
      <c r="B116" s="5" t="s">
        <v>20</v>
      </c>
      <c r="C116" s="43" t="s">
        <v>60</v>
      </c>
      <c r="D116" s="115">
        <v>405965</v>
      </c>
      <c r="E116" s="111">
        <v>358669</v>
      </c>
      <c r="F116" s="111">
        <v>13499</v>
      </c>
      <c r="G116" s="111">
        <v>13499</v>
      </c>
      <c r="H116" s="111">
        <v>20298</v>
      </c>
      <c r="I116" s="256">
        <v>4244</v>
      </c>
      <c r="J116" s="275"/>
    </row>
    <row r="117" spans="1:10" s="191" customFormat="1" ht="12.75">
      <c r="A117" s="62">
        <v>19</v>
      </c>
      <c r="B117" s="5" t="s">
        <v>26</v>
      </c>
      <c r="C117" s="43" t="s">
        <v>60</v>
      </c>
      <c r="D117" s="111">
        <v>832437</v>
      </c>
      <c r="E117" s="111">
        <v>735458</v>
      </c>
      <c r="F117" s="111">
        <v>27679</v>
      </c>
      <c r="G117" s="111">
        <v>27679</v>
      </c>
      <c r="H117" s="111">
        <v>41621</v>
      </c>
      <c r="I117" s="256">
        <v>14546</v>
      </c>
      <c r="J117" s="275"/>
    </row>
    <row r="118" spans="1:10" ht="12.75">
      <c r="A118" s="62">
        <v>20</v>
      </c>
      <c r="B118" s="5" t="s">
        <v>110</v>
      </c>
      <c r="C118" s="43" t="s">
        <v>60</v>
      </c>
      <c r="D118" s="116">
        <v>164550</v>
      </c>
      <c r="E118" s="117">
        <v>0</v>
      </c>
      <c r="F118" s="117">
        <v>0</v>
      </c>
      <c r="G118" s="117">
        <v>164550</v>
      </c>
      <c r="H118" s="117"/>
      <c r="I118" s="256"/>
      <c r="J118" s="275"/>
    </row>
    <row r="119" spans="1:10" ht="12.75">
      <c r="A119" s="62">
        <v>21</v>
      </c>
      <c r="B119" s="5" t="s">
        <v>111</v>
      </c>
      <c r="C119" s="43" t="s">
        <v>60</v>
      </c>
      <c r="D119" s="116">
        <v>567320</v>
      </c>
      <c r="E119" s="117">
        <v>0</v>
      </c>
      <c r="F119" s="117">
        <v>0</v>
      </c>
      <c r="G119" s="117">
        <v>538954</v>
      </c>
      <c r="H119" s="117">
        <v>28366</v>
      </c>
      <c r="I119" s="256">
        <v>8742</v>
      </c>
      <c r="J119" s="275"/>
    </row>
    <row r="120" spans="1:10" ht="14.25" customHeight="1">
      <c r="A120" s="62">
        <v>22</v>
      </c>
      <c r="B120" s="5" t="s">
        <v>195</v>
      </c>
      <c r="C120" s="43" t="s">
        <v>60</v>
      </c>
      <c r="D120" s="116">
        <v>1089990</v>
      </c>
      <c r="E120" s="117">
        <v>0</v>
      </c>
      <c r="F120" s="117">
        <v>0</v>
      </c>
      <c r="G120" s="117">
        <v>1035490</v>
      </c>
      <c r="H120" s="117">
        <v>54500</v>
      </c>
      <c r="I120" s="256">
        <v>37200</v>
      </c>
      <c r="J120" s="275"/>
    </row>
    <row r="121" spans="1:10" ht="12.75" hidden="1">
      <c r="A121" s="62"/>
      <c r="B121" s="5"/>
      <c r="C121" s="43"/>
      <c r="D121" s="116"/>
      <c r="E121" s="117">
        <v>0</v>
      </c>
      <c r="F121" s="117">
        <v>0</v>
      </c>
      <c r="G121" s="117"/>
      <c r="H121" s="117"/>
      <c r="I121" s="256"/>
      <c r="J121" s="275"/>
    </row>
    <row r="122" spans="1:10" ht="12.75">
      <c r="A122" s="62">
        <v>23</v>
      </c>
      <c r="B122" s="5" t="s">
        <v>112</v>
      </c>
      <c r="C122" s="43" t="s">
        <v>60</v>
      </c>
      <c r="D122" s="116">
        <v>131376</v>
      </c>
      <c r="E122" s="117">
        <v>0</v>
      </c>
      <c r="F122" s="117">
        <v>0</v>
      </c>
      <c r="G122" s="117">
        <v>131376</v>
      </c>
      <c r="H122" s="117"/>
      <c r="I122" s="256"/>
      <c r="J122" s="275"/>
    </row>
    <row r="123" spans="1:10" s="190" customFormat="1" ht="12.75">
      <c r="A123" s="62">
        <v>24</v>
      </c>
      <c r="B123" s="5" t="s">
        <v>113</v>
      </c>
      <c r="C123" s="43" t="s">
        <v>60</v>
      </c>
      <c r="D123" s="116">
        <v>103366</v>
      </c>
      <c r="E123" s="117">
        <v>91324</v>
      </c>
      <c r="F123" s="117">
        <v>3437</v>
      </c>
      <c r="G123" s="117">
        <v>3437</v>
      </c>
      <c r="H123" s="117">
        <v>5168</v>
      </c>
      <c r="I123" s="256">
        <v>1495</v>
      </c>
      <c r="J123" s="275"/>
    </row>
    <row r="124" spans="1:10" s="190" customFormat="1" ht="12.75">
      <c r="A124" s="62">
        <v>25</v>
      </c>
      <c r="B124" s="5" t="s">
        <v>114</v>
      </c>
      <c r="C124" s="43" t="s">
        <v>60</v>
      </c>
      <c r="D124" s="116">
        <v>159313</v>
      </c>
      <c r="E124" s="117">
        <v>140753</v>
      </c>
      <c r="F124" s="117">
        <v>5297</v>
      </c>
      <c r="G124" s="117">
        <v>5297</v>
      </c>
      <c r="H124" s="117">
        <v>7966</v>
      </c>
      <c r="I124" s="256">
        <v>1925</v>
      </c>
      <c r="J124" s="275"/>
    </row>
    <row r="125" spans="1:10" s="190" customFormat="1" ht="12.75">
      <c r="A125" s="62">
        <v>26</v>
      </c>
      <c r="B125" s="5" t="s">
        <v>115</v>
      </c>
      <c r="C125" s="43" t="s">
        <v>60</v>
      </c>
      <c r="D125" s="116">
        <v>415549</v>
      </c>
      <c r="E125" s="117">
        <v>367138</v>
      </c>
      <c r="F125" s="117">
        <v>13817</v>
      </c>
      <c r="G125" s="117">
        <v>13817</v>
      </c>
      <c r="H125" s="117">
        <v>20777</v>
      </c>
      <c r="I125" s="256">
        <v>5579</v>
      </c>
      <c r="J125" s="275"/>
    </row>
    <row r="126" spans="1:10" s="190" customFormat="1" ht="12.75">
      <c r="A126" s="62">
        <v>27</v>
      </c>
      <c r="B126" s="5" t="s">
        <v>116</v>
      </c>
      <c r="C126" s="43" t="s">
        <v>60</v>
      </c>
      <c r="D126" s="116">
        <v>218470</v>
      </c>
      <c r="E126" s="117">
        <v>193018</v>
      </c>
      <c r="F126" s="117">
        <v>7264</v>
      </c>
      <c r="G126" s="117">
        <v>7264</v>
      </c>
      <c r="H126" s="117">
        <v>10924</v>
      </c>
      <c r="I126" s="256">
        <v>1877</v>
      </c>
      <c r="J126" s="275"/>
    </row>
    <row r="127" spans="1:10" s="190" customFormat="1" ht="12.75">
      <c r="A127" s="62">
        <v>28</v>
      </c>
      <c r="B127" s="5" t="s">
        <v>117</v>
      </c>
      <c r="C127" s="43" t="s">
        <v>60</v>
      </c>
      <c r="D127" s="116">
        <v>245320</v>
      </c>
      <c r="E127" s="117">
        <v>216740</v>
      </c>
      <c r="F127" s="117">
        <v>8157</v>
      </c>
      <c r="G127" s="117">
        <v>8157</v>
      </c>
      <c r="H127" s="117">
        <v>12266</v>
      </c>
      <c r="I127" s="256">
        <v>2565</v>
      </c>
      <c r="J127" s="275"/>
    </row>
    <row r="128" spans="1:10" s="190" customFormat="1" ht="12.75">
      <c r="A128" s="62">
        <v>29</v>
      </c>
      <c r="B128" s="5" t="s">
        <v>118</v>
      </c>
      <c r="C128" s="43" t="s">
        <v>60</v>
      </c>
      <c r="D128" s="116">
        <v>40870</v>
      </c>
      <c r="E128" s="117">
        <v>36109</v>
      </c>
      <c r="F128" s="117">
        <v>1359</v>
      </c>
      <c r="G128" s="117">
        <v>1359</v>
      </c>
      <c r="H128" s="117">
        <v>2043</v>
      </c>
      <c r="I128" s="256">
        <v>448</v>
      </c>
      <c r="J128" s="275"/>
    </row>
    <row r="129" spans="1:10" s="190" customFormat="1" ht="12.75">
      <c r="A129" s="62">
        <v>30</v>
      </c>
      <c r="B129" s="5" t="s">
        <v>119</v>
      </c>
      <c r="C129" s="43" t="s">
        <v>60</v>
      </c>
      <c r="D129" s="116">
        <v>537101</v>
      </c>
      <c r="E129" s="117">
        <v>474528</v>
      </c>
      <c r="F129" s="117">
        <v>17859</v>
      </c>
      <c r="G129" s="117">
        <v>17859</v>
      </c>
      <c r="H129" s="117">
        <v>26855</v>
      </c>
      <c r="I129" s="256">
        <v>6695</v>
      </c>
      <c r="J129" s="275"/>
    </row>
    <row r="130" spans="1:10" s="190" customFormat="1" ht="12.75">
      <c r="A130" s="62">
        <v>31</v>
      </c>
      <c r="B130" s="5" t="s">
        <v>120</v>
      </c>
      <c r="C130" s="43" t="s">
        <v>60</v>
      </c>
      <c r="D130" s="116">
        <v>59120</v>
      </c>
      <c r="E130" s="117">
        <v>52232</v>
      </c>
      <c r="F130" s="117">
        <v>1966</v>
      </c>
      <c r="G130" s="117">
        <v>1966</v>
      </c>
      <c r="H130" s="117">
        <v>2956</v>
      </c>
      <c r="I130" s="256">
        <v>539</v>
      </c>
      <c r="J130" s="275"/>
    </row>
    <row r="131" spans="1:10" s="190" customFormat="1" ht="12.75">
      <c r="A131" s="62">
        <v>32</v>
      </c>
      <c r="B131" s="5" t="s">
        <v>121</v>
      </c>
      <c r="C131" s="43" t="s">
        <v>60</v>
      </c>
      <c r="D131" s="116">
        <v>288689</v>
      </c>
      <c r="E131" s="117">
        <v>255057</v>
      </c>
      <c r="F131" s="117">
        <v>9599</v>
      </c>
      <c r="G131" s="117">
        <v>9599</v>
      </c>
      <c r="H131" s="117">
        <v>14434</v>
      </c>
      <c r="I131" s="256">
        <v>5856</v>
      </c>
      <c r="J131" s="275"/>
    </row>
    <row r="132" spans="1:10" s="19" customFormat="1" ht="12.75">
      <c r="A132" s="62">
        <v>33</v>
      </c>
      <c r="B132" s="5" t="s">
        <v>246</v>
      </c>
      <c r="C132" s="43" t="s">
        <v>60</v>
      </c>
      <c r="D132" s="204">
        <v>140250</v>
      </c>
      <c r="E132" s="142">
        <v>123912</v>
      </c>
      <c r="F132" s="142">
        <v>4663</v>
      </c>
      <c r="G132" s="142">
        <v>4663</v>
      </c>
      <c r="H132" s="195">
        <v>7012</v>
      </c>
      <c r="I132" s="256">
        <f>'[1]заявка 2 пообъектно+мун.собств.'!$K$11+'[1]заявка 2 пообъектно+мун.собств.'!$K$12</f>
        <v>1694.393548792756</v>
      </c>
      <c r="J132" s="275"/>
    </row>
    <row r="133" spans="1:10" s="19" customFormat="1" ht="12.75">
      <c r="A133" s="62">
        <v>34</v>
      </c>
      <c r="B133" s="5" t="s">
        <v>248</v>
      </c>
      <c r="C133" s="43" t="s">
        <v>60</v>
      </c>
      <c r="D133" s="204">
        <v>112000</v>
      </c>
      <c r="E133" s="142">
        <v>98952</v>
      </c>
      <c r="F133" s="142">
        <v>3724</v>
      </c>
      <c r="G133" s="142">
        <v>3724</v>
      </c>
      <c r="H133" s="195">
        <v>5600</v>
      </c>
      <c r="I133" s="258">
        <v>1308</v>
      </c>
      <c r="J133" s="275"/>
    </row>
    <row r="134" spans="1:10" s="19" customFormat="1" ht="12.75">
      <c r="A134" s="62">
        <v>35</v>
      </c>
      <c r="B134" s="5" t="s">
        <v>249</v>
      </c>
      <c r="C134" s="43" t="s">
        <v>60</v>
      </c>
      <c r="D134" s="142">
        <v>55350</v>
      </c>
      <c r="E134" s="142">
        <v>48903</v>
      </c>
      <c r="F134" s="142">
        <v>1840</v>
      </c>
      <c r="G134" s="142">
        <v>1840</v>
      </c>
      <c r="H134" s="195">
        <v>2767</v>
      </c>
      <c r="I134" s="257">
        <v>409.21927391646295</v>
      </c>
      <c r="J134" s="275"/>
    </row>
    <row r="135" spans="1:10" s="194" customFormat="1" ht="12.75">
      <c r="A135" s="62">
        <v>36</v>
      </c>
      <c r="B135" s="5" t="s">
        <v>250</v>
      </c>
      <c r="C135" s="43" t="s">
        <v>60</v>
      </c>
      <c r="D135" s="142">
        <v>389550</v>
      </c>
      <c r="E135" s="142">
        <v>344167</v>
      </c>
      <c r="F135" s="142">
        <v>12953</v>
      </c>
      <c r="G135" s="142">
        <v>12953</v>
      </c>
      <c r="H135" s="195">
        <v>19477</v>
      </c>
      <c r="I135" s="258">
        <v>4704</v>
      </c>
      <c r="J135" s="275"/>
    </row>
    <row r="136" spans="1:10" s="19" customFormat="1" ht="12.75">
      <c r="A136" s="62">
        <v>37</v>
      </c>
      <c r="B136" s="5" t="s">
        <v>251</v>
      </c>
      <c r="C136" s="43" t="s">
        <v>60</v>
      </c>
      <c r="D136" s="204">
        <v>100150</v>
      </c>
      <c r="E136" s="142">
        <v>88483</v>
      </c>
      <c r="F136" s="142">
        <v>3330</v>
      </c>
      <c r="G136" s="142">
        <v>3330</v>
      </c>
      <c r="H136" s="195">
        <v>5007</v>
      </c>
      <c r="I136" s="258">
        <v>908</v>
      </c>
      <c r="J136" s="275"/>
    </row>
    <row r="137" spans="1:10" s="19" customFormat="1" ht="12.75">
      <c r="A137" s="62">
        <v>38</v>
      </c>
      <c r="B137" s="5" t="s">
        <v>252</v>
      </c>
      <c r="C137" s="43" t="s">
        <v>60</v>
      </c>
      <c r="D137" s="142">
        <v>161088</v>
      </c>
      <c r="E137" s="142">
        <v>142322</v>
      </c>
      <c r="F137" s="142">
        <v>5356</v>
      </c>
      <c r="G137" s="142">
        <v>5356</v>
      </c>
      <c r="H137" s="195">
        <v>8054</v>
      </c>
      <c r="I137" s="257">
        <v>1534.662190026191</v>
      </c>
      <c r="J137" s="275"/>
    </row>
    <row r="138" spans="1:10" s="19" customFormat="1" ht="12.75">
      <c r="A138" s="62">
        <v>39</v>
      </c>
      <c r="B138" s="5" t="s">
        <v>253</v>
      </c>
      <c r="C138" s="43" t="s">
        <v>60</v>
      </c>
      <c r="D138" s="142">
        <v>171350</v>
      </c>
      <c r="E138" s="142">
        <v>151387</v>
      </c>
      <c r="F138" s="142">
        <v>5698</v>
      </c>
      <c r="G138" s="142">
        <v>5698</v>
      </c>
      <c r="H138" s="195">
        <v>8567</v>
      </c>
      <c r="I138" s="258">
        <v>2357</v>
      </c>
      <c r="J138" s="275"/>
    </row>
    <row r="139" spans="1:10" s="19" customFormat="1" ht="12.75">
      <c r="A139" s="62">
        <v>40</v>
      </c>
      <c r="B139" s="5" t="s">
        <v>254</v>
      </c>
      <c r="C139" s="43" t="s">
        <v>60</v>
      </c>
      <c r="D139" s="142">
        <v>410685</v>
      </c>
      <c r="E139" s="142">
        <v>362839</v>
      </c>
      <c r="F139" s="142">
        <v>13656</v>
      </c>
      <c r="G139" s="142">
        <v>13656</v>
      </c>
      <c r="H139" s="195">
        <v>20534</v>
      </c>
      <c r="I139" s="258">
        <v>5712</v>
      </c>
      <c r="J139" s="275"/>
    </row>
    <row r="140" spans="1:10" s="19" customFormat="1" ht="12.75">
      <c r="A140" s="62">
        <v>41</v>
      </c>
      <c r="B140" s="5" t="s">
        <v>255</v>
      </c>
      <c r="C140" s="43" t="s">
        <v>60</v>
      </c>
      <c r="D140" s="142">
        <v>182980</v>
      </c>
      <c r="E140" s="142">
        <v>161661</v>
      </c>
      <c r="F140" s="142">
        <v>6085</v>
      </c>
      <c r="G140" s="142">
        <v>6085</v>
      </c>
      <c r="H140" s="195">
        <v>9149</v>
      </c>
      <c r="I140" s="257">
        <v>2568.104853176066</v>
      </c>
      <c r="J140" s="275"/>
    </row>
    <row r="141" spans="1:10" s="19" customFormat="1" ht="12.75">
      <c r="A141" s="62">
        <v>42</v>
      </c>
      <c r="B141" s="5" t="s">
        <v>256</v>
      </c>
      <c r="C141" s="43" t="s">
        <v>60</v>
      </c>
      <c r="D141" s="142">
        <v>528260</v>
      </c>
      <c r="E141" s="142">
        <v>466717</v>
      </c>
      <c r="F141" s="142">
        <v>17565</v>
      </c>
      <c r="G141" s="142">
        <v>17565</v>
      </c>
      <c r="H141" s="195">
        <v>26413</v>
      </c>
      <c r="I141" s="258">
        <v>5248</v>
      </c>
      <c r="J141" s="275"/>
    </row>
    <row r="142" spans="1:10" s="19" customFormat="1" ht="12.75">
      <c r="A142" s="62">
        <v>43</v>
      </c>
      <c r="B142" s="5" t="s">
        <v>257</v>
      </c>
      <c r="C142" s="43" t="s">
        <v>60</v>
      </c>
      <c r="D142" s="142">
        <v>85760</v>
      </c>
      <c r="E142" s="142">
        <v>75768</v>
      </c>
      <c r="F142" s="142">
        <v>2852</v>
      </c>
      <c r="G142" s="142">
        <v>2852</v>
      </c>
      <c r="H142" s="195">
        <v>4288</v>
      </c>
      <c r="I142" s="258">
        <v>1416</v>
      </c>
      <c r="J142" s="275"/>
    </row>
    <row r="143" spans="1:10" s="19" customFormat="1" ht="12.75">
      <c r="A143" s="62">
        <v>44</v>
      </c>
      <c r="B143" s="5" t="s">
        <v>6</v>
      </c>
      <c r="C143" s="43" t="s">
        <v>60</v>
      </c>
      <c r="D143" s="142">
        <v>107450</v>
      </c>
      <c r="E143" s="142">
        <v>94932</v>
      </c>
      <c r="F143" s="142">
        <v>3573</v>
      </c>
      <c r="G143" s="142">
        <v>3573</v>
      </c>
      <c r="H143" s="195">
        <v>5372</v>
      </c>
      <c r="I143" s="258">
        <v>1350</v>
      </c>
      <c r="J143" s="275"/>
    </row>
    <row r="144" spans="1:10" s="19" customFormat="1" ht="12.75">
      <c r="A144" s="62">
        <v>45</v>
      </c>
      <c r="B144" s="5" t="s">
        <v>7</v>
      </c>
      <c r="C144" s="43" t="s">
        <v>60</v>
      </c>
      <c r="D144" s="142">
        <v>130250</v>
      </c>
      <c r="E144" s="142">
        <v>115076</v>
      </c>
      <c r="F144" s="142">
        <v>4331</v>
      </c>
      <c r="G144" s="142">
        <v>4331</v>
      </c>
      <c r="H144" s="195">
        <v>6512</v>
      </c>
      <c r="I144" s="257">
        <v>1620.3006638429588</v>
      </c>
      <c r="J144" s="275"/>
    </row>
    <row r="145" spans="1:10" s="19" customFormat="1" ht="12.75">
      <c r="A145" s="62">
        <v>46</v>
      </c>
      <c r="B145" s="5" t="s">
        <v>258</v>
      </c>
      <c r="C145" s="43" t="s">
        <v>60</v>
      </c>
      <c r="D145" s="142">
        <v>232550</v>
      </c>
      <c r="E145" s="142">
        <v>205457</v>
      </c>
      <c r="F145" s="142">
        <v>7733</v>
      </c>
      <c r="G145" s="142">
        <v>7733</v>
      </c>
      <c r="H145" s="195">
        <v>11627</v>
      </c>
      <c r="I145" s="258">
        <v>2851</v>
      </c>
      <c r="J145" s="275"/>
    </row>
    <row r="146" spans="1:10" s="19" customFormat="1" ht="12.75">
      <c r="A146" s="62">
        <v>47</v>
      </c>
      <c r="B146" s="5" t="s">
        <v>16</v>
      </c>
      <c r="C146" s="43" t="s">
        <v>60</v>
      </c>
      <c r="D146" s="142">
        <v>404400</v>
      </c>
      <c r="E146" s="142">
        <v>357288</v>
      </c>
      <c r="F146" s="142">
        <v>13446</v>
      </c>
      <c r="G146" s="142">
        <v>13446</v>
      </c>
      <c r="H146" s="195">
        <v>20220</v>
      </c>
      <c r="I146" s="258">
        <v>5088</v>
      </c>
      <c r="J146" s="275"/>
    </row>
    <row r="147" spans="1:10" s="19" customFormat="1" ht="12.75">
      <c r="A147" s="62">
        <v>48</v>
      </c>
      <c r="B147" s="5" t="s">
        <v>259</v>
      </c>
      <c r="C147" s="43" t="s">
        <v>60</v>
      </c>
      <c r="D147" s="142">
        <v>186650</v>
      </c>
      <c r="E147" s="117">
        <v>164905</v>
      </c>
      <c r="F147" s="117">
        <v>6206</v>
      </c>
      <c r="G147" s="117">
        <v>6206</v>
      </c>
      <c r="H147" s="117">
        <v>9333</v>
      </c>
      <c r="I147" s="257">
        <v>3034.10124865667</v>
      </c>
      <c r="J147" s="275"/>
    </row>
    <row r="148" spans="1:10" s="19" customFormat="1" ht="12.75">
      <c r="A148" s="62">
        <v>49</v>
      </c>
      <c r="B148" s="5" t="s">
        <v>22</v>
      </c>
      <c r="C148" s="43" t="s">
        <v>60</v>
      </c>
      <c r="D148" s="142">
        <v>401650</v>
      </c>
      <c r="E148" s="142">
        <v>354857</v>
      </c>
      <c r="F148" s="142">
        <v>13355</v>
      </c>
      <c r="G148" s="142">
        <v>13355</v>
      </c>
      <c r="H148" s="195">
        <v>20083</v>
      </c>
      <c r="I148" s="258">
        <v>17618</v>
      </c>
      <c r="J148" s="275"/>
    </row>
    <row r="149" spans="1:10" s="19" customFormat="1" ht="12.75">
      <c r="A149" s="62">
        <v>50</v>
      </c>
      <c r="B149" s="5" t="s">
        <v>260</v>
      </c>
      <c r="C149" s="43" t="s">
        <v>60</v>
      </c>
      <c r="D149" s="142">
        <v>121340</v>
      </c>
      <c r="E149" s="142">
        <v>107203</v>
      </c>
      <c r="F149" s="142">
        <v>4035</v>
      </c>
      <c r="G149" s="142">
        <v>4035</v>
      </c>
      <c r="H149" s="195">
        <v>6067</v>
      </c>
      <c r="I149" s="258">
        <v>4707</v>
      </c>
      <c r="J149" s="275"/>
    </row>
    <row r="150" spans="1:10" s="19" customFormat="1" ht="12.75">
      <c r="A150" s="62">
        <v>51</v>
      </c>
      <c r="B150" s="5" t="s">
        <v>27</v>
      </c>
      <c r="C150" s="43" t="s">
        <v>60</v>
      </c>
      <c r="D150" s="142">
        <v>456680</v>
      </c>
      <c r="E150" s="117">
        <v>403476</v>
      </c>
      <c r="F150" s="117">
        <v>15185</v>
      </c>
      <c r="G150" s="117">
        <v>15185</v>
      </c>
      <c r="H150" s="117">
        <v>22834</v>
      </c>
      <c r="I150" s="257">
        <v>4867.697751438033</v>
      </c>
      <c r="J150" s="275"/>
    </row>
    <row r="151" spans="1:10" s="19" customFormat="1" ht="12.75">
      <c r="A151" s="62">
        <v>52</v>
      </c>
      <c r="B151" s="5" t="s">
        <v>28</v>
      </c>
      <c r="C151" s="43" t="s">
        <v>60</v>
      </c>
      <c r="D151" s="142">
        <v>124750</v>
      </c>
      <c r="E151" s="117">
        <v>110216</v>
      </c>
      <c r="F151" s="117">
        <v>4148</v>
      </c>
      <c r="G151" s="117">
        <v>4148</v>
      </c>
      <c r="H151" s="117">
        <v>6238</v>
      </c>
      <c r="I151" s="257">
        <v>1366.8901319706288</v>
      </c>
      <c r="J151" s="275"/>
    </row>
    <row r="152" spans="1:10" s="19" customFormat="1" ht="12.75">
      <c r="A152" s="62">
        <v>53</v>
      </c>
      <c r="B152" s="5" t="s">
        <v>29</v>
      </c>
      <c r="C152" s="43" t="s">
        <v>60</v>
      </c>
      <c r="D152" s="142">
        <v>92690</v>
      </c>
      <c r="E152" s="142">
        <v>81891</v>
      </c>
      <c r="F152" s="142">
        <v>3082</v>
      </c>
      <c r="G152" s="142">
        <v>3082</v>
      </c>
      <c r="H152" s="195">
        <v>4635</v>
      </c>
      <c r="I152" s="257">
        <v>580.6820330969266</v>
      </c>
      <c r="J152" s="275"/>
    </row>
    <row r="153" spans="1:10" s="19" customFormat="1" ht="12.75">
      <c r="A153" s="62">
        <v>54</v>
      </c>
      <c r="B153" s="5" t="s">
        <v>261</v>
      </c>
      <c r="C153" s="43" t="s">
        <v>60</v>
      </c>
      <c r="D153" s="142">
        <v>164250</v>
      </c>
      <c r="E153" s="117">
        <v>145115</v>
      </c>
      <c r="F153" s="117">
        <v>5461</v>
      </c>
      <c r="G153" s="117">
        <v>5461</v>
      </c>
      <c r="H153" s="117">
        <v>8213</v>
      </c>
      <c r="I153" s="258">
        <v>2774</v>
      </c>
      <c r="J153" s="275"/>
    </row>
    <row r="154" spans="1:10" s="19" customFormat="1" ht="12.75">
      <c r="A154" s="62">
        <v>55</v>
      </c>
      <c r="B154" s="5" t="s">
        <v>262</v>
      </c>
      <c r="C154" s="43" t="s">
        <v>60</v>
      </c>
      <c r="D154" s="142">
        <v>1528265</v>
      </c>
      <c r="E154" s="142">
        <v>1350224</v>
      </c>
      <c r="F154" s="142">
        <v>50814</v>
      </c>
      <c r="G154" s="142">
        <v>50814</v>
      </c>
      <c r="H154" s="195">
        <v>76413</v>
      </c>
      <c r="I154" s="258">
        <v>19049</v>
      </c>
      <c r="J154" s="275"/>
    </row>
    <row r="155" spans="1:10" s="19" customFormat="1" ht="12.75">
      <c r="A155" s="62">
        <v>56</v>
      </c>
      <c r="B155" s="5" t="s">
        <v>263</v>
      </c>
      <c r="C155" s="43" t="s">
        <v>60</v>
      </c>
      <c r="D155" s="142">
        <v>426140</v>
      </c>
      <c r="E155" s="142">
        <v>376495</v>
      </c>
      <c r="F155" s="142">
        <v>14169</v>
      </c>
      <c r="G155" s="142">
        <v>14169</v>
      </c>
      <c r="H155" s="195">
        <v>21307</v>
      </c>
      <c r="I155" s="258">
        <v>6899</v>
      </c>
      <c r="J155" s="275"/>
    </row>
    <row r="156" spans="1:10" s="19" customFormat="1" ht="12.75">
      <c r="A156" s="62">
        <v>57</v>
      </c>
      <c r="B156" s="5" t="s">
        <v>44</v>
      </c>
      <c r="C156" s="43" t="s">
        <v>60</v>
      </c>
      <c r="D156" s="142">
        <v>83000</v>
      </c>
      <c r="E156" s="142">
        <v>73332</v>
      </c>
      <c r="F156" s="142">
        <v>2759</v>
      </c>
      <c r="G156" s="142">
        <v>2759</v>
      </c>
      <c r="H156" s="195">
        <v>4150</v>
      </c>
      <c r="I156" s="257">
        <v>1232.605805598208</v>
      </c>
      <c r="J156" s="275"/>
    </row>
    <row r="157" spans="1:10" s="19" customFormat="1" ht="12.75">
      <c r="A157" s="62">
        <v>58</v>
      </c>
      <c r="B157" s="5" t="s">
        <v>264</v>
      </c>
      <c r="C157" s="43" t="s">
        <v>60</v>
      </c>
      <c r="D157" s="142">
        <v>105260</v>
      </c>
      <c r="E157" s="142">
        <v>92997</v>
      </c>
      <c r="F157" s="142">
        <v>3500</v>
      </c>
      <c r="G157" s="142">
        <v>3500</v>
      </c>
      <c r="H157" s="195">
        <v>5263</v>
      </c>
      <c r="I157" s="258">
        <v>1645</v>
      </c>
      <c r="J157" s="275"/>
    </row>
    <row r="158" spans="1:10" s="19" customFormat="1" ht="12.75">
      <c r="A158" s="62">
        <v>59</v>
      </c>
      <c r="B158" s="5" t="s">
        <v>265</v>
      </c>
      <c r="C158" s="43" t="s">
        <v>60</v>
      </c>
      <c r="D158" s="142">
        <v>109450</v>
      </c>
      <c r="E158" s="117">
        <v>96315</v>
      </c>
      <c r="F158" s="117">
        <v>3831</v>
      </c>
      <c r="G158" s="117">
        <v>3831</v>
      </c>
      <c r="H158" s="117">
        <v>5473</v>
      </c>
      <c r="I158" s="258">
        <v>1754</v>
      </c>
      <c r="J158" s="275"/>
    </row>
    <row r="159" spans="1:10" s="19" customFormat="1" ht="12.75">
      <c r="A159" s="62">
        <v>60</v>
      </c>
      <c r="B159" s="5" t="s">
        <v>266</v>
      </c>
      <c r="C159" s="43" t="s">
        <v>60</v>
      </c>
      <c r="D159" s="142">
        <v>129800</v>
      </c>
      <c r="E159" s="142">
        <v>114678</v>
      </c>
      <c r="F159" s="142">
        <v>4316</v>
      </c>
      <c r="G159" s="142">
        <v>4316</v>
      </c>
      <c r="H159" s="195">
        <v>6490</v>
      </c>
      <c r="I159" s="257">
        <v>2310.2386881047237</v>
      </c>
      <c r="J159" s="275"/>
    </row>
    <row r="160" spans="1:10" s="19" customFormat="1" ht="12.75">
      <c r="A160" s="62">
        <v>61</v>
      </c>
      <c r="B160" s="5" t="s">
        <v>48</v>
      </c>
      <c r="C160" s="43" t="s">
        <v>60</v>
      </c>
      <c r="D160" s="142">
        <v>445400</v>
      </c>
      <c r="E160" s="142">
        <v>393510</v>
      </c>
      <c r="F160" s="142">
        <v>14810</v>
      </c>
      <c r="G160" s="142">
        <v>14810</v>
      </c>
      <c r="H160" s="195">
        <v>22270</v>
      </c>
      <c r="I160" s="258">
        <v>6927</v>
      </c>
      <c r="J160" s="275"/>
    </row>
    <row r="161" spans="1:10" s="19" customFormat="1" ht="12.75">
      <c r="A161" s="62">
        <v>62</v>
      </c>
      <c r="B161" s="5" t="s">
        <v>49</v>
      </c>
      <c r="C161" s="43" t="s">
        <v>60</v>
      </c>
      <c r="D161" s="142">
        <v>712200</v>
      </c>
      <c r="E161" s="142">
        <v>629230</v>
      </c>
      <c r="F161" s="142">
        <v>23680</v>
      </c>
      <c r="G161" s="142">
        <v>23680</v>
      </c>
      <c r="H161" s="195">
        <v>35610</v>
      </c>
      <c r="I161" s="258">
        <v>15585</v>
      </c>
      <c r="J161" s="275"/>
    </row>
    <row r="162" spans="1:10" s="19" customFormat="1" ht="12.75">
      <c r="A162" s="62">
        <v>63</v>
      </c>
      <c r="B162" s="5" t="s">
        <v>267</v>
      </c>
      <c r="C162" s="43" t="s">
        <v>60</v>
      </c>
      <c r="D162" s="142">
        <v>123150</v>
      </c>
      <c r="E162" s="117">
        <v>108802</v>
      </c>
      <c r="F162" s="117">
        <v>4095</v>
      </c>
      <c r="G162" s="117">
        <v>4095</v>
      </c>
      <c r="H162" s="117">
        <v>6158</v>
      </c>
      <c r="I162" s="258">
        <v>2923</v>
      </c>
      <c r="J162" s="275"/>
    </row>
    <row r="163" spans="1:10" s="19" customFormat="1" ht="12.75">
      <c r="A163" s="62">
        <v>64</v>
      </c>
      <c r="B163" s="5" t="s">
        <v>268</v>
      </c>
      <c r="C163" s="43" t="s">
        <v>60</v>
      </c>
      <c r="D163" s="142">
        <f>'[1]заявка 2 пообъектно+мун.собств.'!$F$118-'[1]заявка 2 пообъектно+мун.собств.'!$F$117</f>
        <v>596600</v>
      </c>
      <c r="E163" s="117">
        <v>527096</v>
      </c>
      <c r="F163" s="117">
        <v>19837</v>
      </c>
      <c r="G163" s="117">
        <v>19837</v>
      </c>
      <c r="H163" s="117">
        <v>29830</v>
      </c>
      <c r="I163" s="257">
        <f>'[1]заявка 2 пообъектно+мун.собств.'!$K$118-'[1]заявка 2 пообъектно+мун.собств.'!$K$117</f>
        <v>6162.802883033764</v>
      </c>
      <c r="J163" s="275"/>
    </row>
    <row r="164" spans="1:10" s="19" customFormat="1" ht="12.75">
      <c r="A164" s="62">
        <v>65</v>
      </c>
      <c r="B164" s="5" t="s">
        <v>269</v>
      </c>
      <c r="C164" s="43" t="s">
        <v>60</v>
      </c>
      <c r="D164" s="142">
        <v>208350</v>
      </c>
      <c r="E164" s="117">
        <v>184076</v>
      </c>
      <c r="F164" s="117">
        <v>6928</v>
      </c>
      <c r="G164" s="117">
        <v>6928</v>
      </c>
      <c r="H164" s="117">
        <v>10418</v>
      </c>
      <c r="I164" s="257">
        <v>4638.66429668392</v>
      </c>
      <c r="J164" s="275"/>
    </row>
    <row r="165" spans="1:10" s="19" customFormat="1" ht="12.75">
      <c r="A165" s="62">
        <v>66</v>
      </c>
      <c r="B165" s="5" t="s">
        <v>270</v>
      </c>
      <c r="C165" s="43" t="s">
        <v>60</v>
      </c>
      <c r="D165" s="142">
        <v>212850</v>
      </c>
      <c r="E165" s="142">
        <v>188053</v>
      </c>
      <c r="F165" s="142">
        <v>7077</v>
      </c>
      <c r="G165" s="142">
        <v>7077</v>
      </c>
      <c r="H165" s="195">
        <v>10643</v>
      </c>
      <c r="I165" s="257">
        <v>3481.2750601443468</v>
      </c>
      <c r="J165" s="275"/>
    </row>
    <row r="166" spans="1:10" s="19" customFormat="1" ht="25.5">
      <c r="A166" s="62">
        <v>67</v>
      </c>
      <c r="B166" s="161" t="s">
        <v>302</v>
      </c>
      <c r="C166" s="43" t="s">
        <v>60</v>
      </c>
      <c r="D166" s="162">
        <f>'[1]заявка 2 пообъектно+мун.собств.'!$F$127-'[1]заявка 2 пообъектно+мун.собств.'!$F$128</f>
        <v>110841</v>
      </c>
      <c r="E166" s="117">
        <v>97929</v>
      </c>
      <c r="F166" s="117">
        <v>3685</v>
      </c>
      <c r="G166" s="117">
        <v>3685</v>
      </c>
      <c r="H166" s="117">
        <v>5542</v>
      </c>
      <c r="I166" s="260">
        <f>'[1]заявка 2 пообъектно+мун.собств.'!$K$130+'[1]заявка 2 пообъектно+мун.собств.'!$K$129</f>
        <v>1458</v>
      </c>
      <c r="J166" s="275"/>
    </row>
    <row r="167" spans="1:10" s="19" customFormat="1" ht="12.75">
      <c r="A167" s="62" t="s">
        <v>309</v>
      </c>
      <c r="B167" s="161" t="s">
        <v>310</v>
      </c>
      <c r="C167" s="43" t="s">
        <v>60</v>
      </c>
      <c r="D167" s="162">
        <v>44690</v>
      </c>
      <c r="E167" s="117">
        <v>0</v>
      </c>
      <c r="F167" s="117">
        <v>0</v>
      </c>
      <c r="G167" s="117">
        <v>31283</v>
      </c>
      <c r="H167" s="117">
        <v>13407</v>
      </c>
      <c r="I167" s="260">
        <v>10022</v>
      </c>
      <c r="J167" s="275"/>
    </row>
    <row r="168" spans="1:10" s="19" customFormat="1" ht="25.5">
      <c r="A168" s="62"/>
      <c r="B168" s="250" t="s">
        <v>321</v>
      </c>
      <c r="C168" s="43"/>
      <c r="D168" s="251">
        <f>SUM(G168:H168)</f>
        <v>1683929</v>
      </c>
      <c r="E168" s="117">
        <v>0</v>
      </c>
      <c r="F168" s="117">
        <v>0</v>
      </c>
      <c r="G168" s="117">
        <v>1178755</v>
      </c>
      <c r="H168" s="117">
        <v>505174</v>
      </c>
      <c r="I168" s="261">
        <v>116172</v>
      </c>
      <c r="J168" s="275"/>
    </row>
    <row r="169" spans="1:10" s="94" customFormat="1" ht="30" customHeight="1">
      <c r="A169" s="207"/>
      <c r="B169" s="201" t="s">
        <v>55</v>
      </c>
      <c r="C169" s="11"/>
      <c r="D169" s="131">
        <f aca="true" t="shared" si="0" ref="D169:I169">SUM(D99:D168)</f>
        <v>27348098</v>
      </c>
      <c r="E169" s="131">
        <f t="shared" si="0"/>
        <v>20908738</v>
      </c>
      <c r="F169" s="131">
        <f t="shared" si="0"/>
        <v>787100</v>
      </c>
      <c r="G169" s="131">
        <f t="shared" si="0"/>
        <v>3867508</v>
      </c>
      <c r="H169" s="131">
        <f>SUM(H99:H168)</f>
        <v>1784752</v>
      </c>
      <c r="I169" s="262">
        <f t="shared" si="0"/>
        <v>503515.6384284817</v>
      </c>
      <c r="J169" s="41"/>
    </row>
    <row r="170" spans="1:10" ht="27" customHeight="1">
      <c r="A170" s="64"/>
      <c r="B170" s="12" t="s">
        <v>65</v>
      </c>
      <c r="C170" s="12"/>
      <c r="D170" s="138"/>
      <c r="E170" s="138"/>
      <c r="F170" s="138"/>
      <c r="G170" s="138"/>
      <c r="H170" s="138"/>
      <c r="I170" s="263"/>
      <c r="J170" s="31"/>
    </row>
    <row r="171" spans="1:10" ht="12.75">
      <c r="A171" s="65">
        <v>1</v>
      </c>
      <c r="B171" s="35" t="s">
        <v>66</v>
      </c>
      <c r="C171" s="7" t="s">
        <v>228</v>
      </c>
      <c r="D171" s="117">
        <v>55000</v>
      </c>
      <c r="E171" s="117">
        <v>48592.5</v>
      </c>
      <c r="F171" s="117">
        <v>1828.75</v>
      </c>
      <c r="G171" s="117">
        <v>1828.75</v>
      </c>
      <c r="H171" s="117">
        <v>2750</v>
      </c>
      <c r="I171" s="256">
        <v>619</v>
      </c>
      <c r="J171" s="275"/>
    </row>
    <row r="172" spans="1:10" ht="12.75">
      <c r="A172" s="65">
        <v>2</v>
      </c>
      <c r="B172" s="35" t="s">
        <v>67</v>
      </c>
      <c r="C172" s="7" t="s">
        <v>228</v>
      </c>
      <c r="D172" s="117">
        <v>55000</v>
      </c>
      <c r="E172" s="117">
        <v>48592.5</v>
      </c>
      <c r="F172" s="117">
        <v>1828.75</v>
      </c>
      <c r="G172" s="117">
        <v>1828.75</v>
      </c>
      <c r="H172" s="117">
        <v>2750</v>
      </c>
      <c r="I172" s="256">
        <v>773</v>
      </c>
      <c r="J172" s="275"/>
    </row>
    <row r="173" spans="1:10" ht="12.75">
      <c r="A173" s="65">
        <v>3</v>
      </c>
      <c r="B173" s="35" t="s">
        <v>68</v>
      </c>
      <c r="C173" s="7" t="s">
        <v>228</v>
      </c>
      <c r="D173" s="117">
        <v>55000</v>
      </c>
      <c r="E173" s="117">
        <v>48592.5</v>
      </c>
      <c r="F173" s="117">
        <v>1828.75</v>
      </c>
      <c r="G173" s="117">
        <v>1828.75</v>
      </c>
      <c r="H173" s="117">
        <v>2750</v>
      </c>
      <c r="I173" s="256">
        <v>654</v>
      </c>
      <c r="J173" s="275"/>
    </row>
    <row r="174" spans="1:10" ht="12.75">
      <c r="A174" s="65">
        <v>4</v>
      </c>
      <c r="B174" s="35" t="s">
        <v>69</v>
      </c>
      <c r="C174" s="7" t="s">
        <v>228</v>
      </c>
      <c r="D174" s="117">
        <v>55000</v>
      </c>
      <c r="E174" s="117">
        <v>48592.5</v>
      </c>
      <c r="F174" s="117">
        <v>1828.75</v>
      </c>
      <c r="G174" s="117">
        <v>1828.75</v>
      </c>
      <c r="H174" s="117">
        <v>2750</v>
      </c>
      <c r="I174" s="256">
        <v>580</v>
      </c>
      <c r="J174" s="275"/>
    </row>
    <row r="175" spans="1:10" ht="12.75">
      <c r="A175" s="65">
        <v>5</v>
      </c>
      <c r="B175" s="35" t="s">
        <v>70</v>
      </c>
      <c r="C175" s="7" t="s">
        <v>228</v>
      </c>
      <c r="D175" s="117">
        <v>55000</v>
      </c>
      <c r="E175" s="117">
        <v>48592.5</v>
      </c>
      <c r="F175" s="117">
        <v>1828.75</v>
      </c>
      <c r="G175" s="117">
        <v>1828.75</v>
      </c>
      <c r="H175" s="117">
        <v>2750</v>
      </c>
      <c r="I175" s="256">
        <v>685</v>
      </c>
      <c r="J175" s="275"/>
    </row>
    <row r="176" spans="1:10" ht="12.75">
      <c r="A176" s="65">
        <v>6</v>
      </c>
      <c r="B176" s="35" t="s">
        <v>71</v>
      </c>
      <c r="C176" s="7" t="s">
        <v>228</v>
      </c>
      <c r="D176" s="117">
        <v>55000</v>
      </c>
      <c r="E176" s="117">
        <v>48592.5</v>
      </c>
      <c r="F176" s="117">
        <v>1828.75</v>
      </c>
      <c r="G176" s="117">
        <v>1828.75</v>
      </c>
      <c r="H176" s="117">
        <v>2750</v>
      </c>
      <c r="I176" s="256">
        <v>693</v>
      </c>
      <c r="J176" s="275"/>
    </row>
    <row r="177" spans="1:10" ht="12.75">
      <c r="A177" s="65">
        <v>7</v>
      </c>
      <c r="B177" s="35" t="s">
        <v>72</v>
      </c>
      <c r="C177" s="7" t="s">
        <v>228</v>
      </c>
      <c r="D177" s="117">
        <v>55000</v>
      </c>
      <c r="E177" s="117">
        <v>48592.5</v>
      </c>
      <c r="F177" s="117">
        <v>1828.75</v>
      </c>
      <c r="G177" s="117">
        <v>1828.75</v>
      </c>
      <c r="H177" s="117">
        <v>2750</v>
      </c>
      <c r="I177" s="256">
        <v>751</v>
      </c>
      <c r="J177" s="275"/>
    </row>
    <row r="178" spans="1:10" ht="12.75">
      <c r="A178" s="65">
        <v>8</v>
      </c>
      <c r="B178" s="35" t="s">
        <v>73</v>
      </c>
      <c r="C178" s="7" t="s">
        <v>228</v>
      </c>
      <c r="D178" s="117">
        <v>30000</v>
      </c>
      <c r="E178" s="117">
        <v>26505</v>
      </c>
      <c r="F178" s="117">
        <v>997.5</v>
      </c>
      <c r="G178" s="117">
        <v>997.5</v>
      </c>
      <c r="H178" s="117">
        <v>1500</v>
      </c>
      <c r="I178" s="256">
        <v>313</v>
      </c>
      <c r="J178" s="275"/>
    </row>
    <row r="179" spans="1:10" ht="12.75">
      <c r="A179" s="65">
        <v>9</v>
      </c>
      <c r="B179" s="35" t="s">
        <v>74</v>
      </c>
      <c r="C179" s="7" t="s">
        <v>228</v>
      </c>
      <c r="D179" s="117">
        <v>55000</v>
      </c>
      <c r="E179" s="117">
        <v>48592.5</v>
      </c>
      <c r="F179" s="117">
        <v>1828.75</v>
      </c>
      <c r="G179" s="117">
        <v>1828.75</v>
      </c>
      <c r="H179" s="117">
        <v>2750</v>
      </c>
      <c r="I179" s="256">
        <v>707</v>
      </c>
      <c r="J179" s="275"/>
    </row>
    <row r="180" spans="1:10" ht="12.75">
      <c r="A180" s="65">
        <v>10</v>
      </c>
      <c r="B180" s="35" t="s">
        <v>75</v>
      </c>
      <c r="C180" s="7" t="s">
        <v>228</v>
      </c>
      <c r="D180" s="117">
        <v>55000</v>
      </c>
      <c r="E180" s="117">
        <v>48592.5</v>
      </c>
      <c r="F180" s="117">
        <v>1828.75</v>
      </c>
      <c r="G180" s="117">
        <v>1828.75</v>
      </c>
      <c r="H180" s="117">
        <v>2750</v>
      </c>
      <c r="I180" s="256">
        <v>961</v>
      </c>
      <c r="J180" s="275"/>
    </row>
    <row r="181" spans="1:10" ht="12.75">
      <c r="A181" s="65">
        <v>11</v>
      </c>
      <c r="B181" s="35" t="s">
        <v>76</v>
      </c>
      <c r="C181" s="7" t="s">
        <v>228</v>
      </c>
      <c r="D181" s="117">
        <v>30000</v>
      </c>
      <c r="E181" s="117">
        <v>26505</v>
      </c>
      <c r="F181" s="117">
        <v>997.5</v>
      </c>
      <c r="G181" s="117">
        <v>997.5</v>
      </c>
      <c r="H181" s="117">
        <v>1500</v>
      </c>
      <c r="I181" s="256">
        <v>378</v>
      </c>
      <c r="J181" s="275"/>
    </row>
    <row r="182" spans="1:10" ht="12.75">
      <c r="A182" s="65">
        <v>12</v>
      </c>
      <c r="B182" s="35" t="s">
        <v>77</v>
      </c>
      <c r="C182" s="7" t="s">
        <v>228</v>
      </c>
      <c r="D182" s="117">
        <v>55000</v>
      </c>
      <c r="E182" s="117">
        <v>48592.5</v>
      </c>
      <c r="F182" s="117">
        <v>1828.75</v>
      </c>
      <c r="G182" s="117">
        <v>1828.75</v>
      </c>
      <c r="H182" s="117">
        <v>2750</v>
      </c>
      <c r="I182" s="256">
        <v>737</v>
      </c>
      <c r="J182" s="275"/>
    </row>
    <row r="183" spans="1:10" ht="12.75">
      <c r="A183" s="65">
        <v>13</v>
      </c>
      <c r="B183" s="35" t="s">
        <v>78</v>
      </c>
      <c r="C183" s="7" t="s">
        <v>228</v>
      </c>
      <c r="D183" s="117">
        <v>55000</v>
      </c>
      <c r="E183" s="117">
        <v>48592.5</v>
      </c>
      <c r="F183" s="117">
        <v>1828.75</v>
      </c>
      <c r="G183" s="117">
        <v>1828.75</v>
      </c>
      <c r="H183" s="117">
        <v>2750</v>
      </c>
      <c r="I183" s="256">
        <v>525</v>
      </c>
      <c r="J183" s="275"/>
    </row>
    <row r="184" spans="1:10" ht="12.75">
      <c r="A184" s="65">
        <v>14</v>
      </c>
      <c r="B184" s="35" t="s">
        <v>79</v>
      </c>
      <c r="C184" s="7" t="s">
        <v>228</v>
      </c>
      <c r="D184" s="117">
        <v>55000</v>
      </c>
      <c r="E184" s="117">
        <v>48592.5</v>
      </c>
      <c r="F184" s="117">
        <v>1828.75</v>
      </c>
      <c r="G184" s="117">
        <v>1828.75</v>
      </c>
      <c r="H184" s="117">
        <v>2750</v>
      </c>
      <c r="I184" s="256">
        <v>289</v>
      </c>
      <c r="J184" s="275"/>
    </row>
    <row r="185" spans="1:10" ht="12.75">
      <c r="A185" s="65">
        <v>15</v>
      </c>
      <c r="B185" s="35" t="s">
        <v>80</v>
      </c>
      <c r="C185" s="7" t="s">
        <v>228</v>
      </c>
      <c r="D185" s="117">
        <v>55000</v>
      </c>
      <c r="E185" s="117">
        <v>48592.5</v>
      </c>
      <c r="F185" s="117">
        <v>1828.75</v>
      </c>
      <c r="G185" s="117">
        <v>1828.75</v>
      </c>
      <c r="H185" s="117">
        <v>2750</v>
      </c>
      <c r="I185" s="256">
        <v>737</v>
      </c>
      <c r="J185" s="275"/>
    </row>
    <row r="186" spans="1:10" ht="12.75">
      <c r="A186" s="65">
        <v>16</v>
      </c>
      <c r="B186" s="35" t="s">
        <v>81</v>
      </c>
      <c r="C186" s="7" t="s">
        <v>228</v>
      </c>
      <c r="D186" s="117">
        <v>55000</v>
      </c>
      <c r="E186" s="117">
        <v>48592.5</v>
      </c>
      <c r="F186" s="117">
        <v>1828.75</v>
      </c>
      <c r="G186" s="117">
        <v>1828.75</v>
      </c>
      <c r="H186" s="117">
        <v>2750</v>
      </c>
      <c r="I186" s="256">
        <v>855</v>
      </c>
      <c r="J186" s="275"/>
    </row>
    <row r="187" spans="1:10" ht="12.75">
      <c r="A187" s="65">
        <v>17</v>
      </c>
      <c r="B187" s="35" t="s">
        <v>117</v>
      </c>
      <c r="C187" s="7" t="s">
        <v>228</v>
      </c>
      <c r="D187" s="117">
        <v>3000</v>
      </c>
      <c r="E187" s="117">
        <v>2650</v>
      </c>
      <c r="F187" s="117">
        <v>100</v>
      </c>
      <c r="G187" s="117">
        <v>100</v>
      </c>
      <c r="H187" s="117">
        <v>150</v>
      </c>
      <c r="I187" s="256">
        <v>31</v>
      </c>
      <c r="J187" s="275"/>
    </row>
    <row r="188" spans="1:10" ht="12.75">
      <c r="A188" s="65">
        <v>18</v>
      </c>
      <c r="B188" s="35" t="s">
        <v>119</v>
      </c>
      <c r="C188" s="7" t="s">
        <v>228</v>
      </c>
      <c r="D188" s="117">
        <v>3000</v>
      </c>
      <c r="E188" s="117">
        <v>2650</v>
      </c>
      <c r="F188" s="117">
        <v>100</v>
      </c>
      <c r="G188" s="117">
        <v>100</v>
      </c>
      <c r="H188" s="117">
        <v>150</v>
      </c>
      <c r="I188" s="256">
        <v>37</v>
      </c>
      <c r="J188" s="275"/>
    </row>
    <row r="189" spans="1:10" ht="12.75">
      <c r="A189" s="65">
        <v>19</v>
      </c>
      <c r="B189" s="35" t="s">
        <v>121</v>
      </c>
      <c r="C189" s="7" t="s">
        <v>228</v>
      </c>
      <c r="D189" s="117">
        <v>3000</v>
      </c>
      <c r="E189" s="117">
        <v>2650</v>
      </c>
      <c r="F189" s="117">
        <v>100</v>
      </c>
      <c r="G189" s="117">
        <v>100</v>
      </c>
      <c r="H189" s="117">
        <v>150</v>
      </c>
      <c r="I189" s="256">
        <v>61</v>
      </c>
      <c r="J189" s="275"/>
    </row>
    <row r="190" spans="1:10" s="19" customFormat="1" ht="12.75">
      <c r="A190" s="65">
        <v>20</v>
      </c>
      <c r="B190" s="35" t="s">
        <v>247</v>
      </c>
      <c r="C190" s="7" t="s">
        <v>228</v>
      </c>
      <c r="D190" s="142">
        <v>8000</v>
      </c>
      <c r="E190" s="117">
        <f>D190-F190-G190-H190</f>
        <v>7068</v>
      </c>
      <c r="F190" s="117">
        <f>(D190-H190)*3.5/100</f>
        <v>266</v>
      </c>
      <c r="G190" s="117">
        <f>(D190-H190)*3.5/100</f>
        <v>266</v>
      </c>
      <c r="H190" s="117">
        <f>D190*5/100</f>
        <v>400</v>
      </c>
      <c r="I190" s="257">
        <v>96.64989939637826</v>
      </c>
      <c r="J190" s="275"/>
    </row>
    <row r="191" spans="1:10" s="19" customFormat="1" ht="12.75">
      <c r="A191" s="65">
        <v>21</v>
      </c>
      <c r="B191" s="35" t="s">
        <v>248</v>
      </c>
      <c r="C191" s="7" t="s">
        <v>228</v>
      </c>
      <c r="D191" s="117">
        <v>8000</v>
      </c>
      <c r="E191" s="117">
        <f aca="true" t="shared" si="1" ref="E191:E198">D191-F191-G191-H191</f>
        <v>7068</v>
      </c>
      <c r="F191" s="117">
        <f aca="true" t="shared" si="2" ref="F191:F198">(D191-H191)*3.5/100</f>
        <v>266</v>
      </c>
      <c r="G191" s="117">
        <f aca="true" t="shared" si="3" ref="G191:G198">(D191-H191)*3.5/100</f>
        <v>266</v>
      </c>
      <c r="H191" s="117">
        <f aca="true" t="shared" si="4" ref="H191:H198">D191*5/100</f>
        <v>400</v>
      </c>
      <c r="I191" s="257">
        <v>86.93308721735119</v>
      </c>
      <c r="J191" s="275"/>
    </row>
    <row r="192" spans="1:10" s="19" customFormat="1" ht="12.75">
      <c r="A192" s="65">
        <v>22</v>
      </c>
      <c r="B192" s="35" t="s">
        <v>251</v>
      </c>
      <c r="C192" s="7" t="s">
        <v>228</v>
      </c>
      <c r="D192" s="117">
        <v>8000</v>
      </c>
      <c r="E192" s="117">
        <f t="shared" si="1"/>
        <v>7068</v>
      </c>
      <c r="F192" s="117">
        <f t="shared" si="2"/>
        <v>266</v>
      </c>
      <c r="G192" s="117">
        <f t="shared" si="3"/>
        <v>266</v>
      </c>
      <c r="H192" s="117">
        <f t="shared" si="4"/>
        <v>400</v>
      </c>
      <c r="I192" s="264">
        <v>72.55988727101928</v>
      </c>
      <c r="J192" s="275"/>
    </row>
    <row r="193" spans="1:10" s="19" customFormat="1" ht="12.75">
      <c r="A193" s="65">
        <v>23</v>
      </c>
      <c r="B193" s="35" t="s">
        <v>254</v>
      </c>
      <c r="C193" s="7" t="s">
        <v>228</v>
      </c>
      <c r="D193" s="117">
        <v>65000</v>
      </c>
      <c r="E193" s="117">
        <f t="shared" si="1"/>
        <v>57427.5</v>
      </c>
      <c r="F193" s="117">
        <f t="shared" si="2"/>
        <v>2161.25</v>
      </c>
      <c r="G193" s="117">
        <f t="shared" si="3"/>
        <v>2161.25</v>
      </c>
      <c r="H193" s="117">
        <f t="shared" si="4"/>
        <v>3250</v>
      </c>
      <c r="I193" s="257">
        <v>904.0825285338018</v>
      </c>
      <c r="J193" s="275"/>
    </row>
    <row r="194" spans="1:10" s="19" customFormat="1" ht="12.75">
      <c r="A194" s="65">
        <v>24</v>
      </c>
      <c r="B194" s="35" t="s">
        <v>256</v>
      </c>
      <c r="C194" s="7" t="s">
        <v>228</v>
      </c>
      <c r="D194" s="117">
        <v>65000</v>
      </c>
      <c r="E194" s="117">
        <f t="shared" si="1"/>
        <v>57427.5</v>
      </c>
      <c r="F194" s="117">
        <f t="shared" si="2"/>
        <v>2161.25</v>
      </c>
      <c r="G194" s="117">
        <f t="shared" si="3"/>
        <v>2161.25</v>
      </c>
      <c r="H194" s="117">
        <f t="shared" si="4"/>
        <v>3250</v>
      </c>
      <c r="I194" s="257">
        <v>645.7147451358741</v>
      </c>
      <c r="J194" s="275"/>
    </row>
    <row r="195" spans="1:10" s="19" customFormat="1" ht="12.75">
      <c r="A195" s="65">
        <v>25</v>
      </c>
      <c r="B195" s="5" t="s">
        <v>262</v>
      </c>
      <c r="C195" s="7" t="s">
        <v>228</v>
      </c>
      <c r="D195" s="142">
        <v>65000</v>
      </c>
      <c r="E195" s="117">
        <f t="shared" si="1"/>
        <v>57427.5</v>
      </c>
      <c r="F195" s="117">
        <f t="shared" si="2"/>
        <v>2161.25</v>
      </c>
      <c r="G195" s="117">
        <f t="shared" si="3"/>
        <v>2161.25</v>
      </c>
      <c r="H195" s="117">
        <f t="shared" si="4"/>
        <v>3250</v>
      </c>
      <c r="I195" s="257">
        <v>810.2033669359881</v>
      </c>
      <c r="J195" s="275"/>
    </row>
    <row r="196" spans="1:10" s="19" customFormat="1" ht="12.75">
      <c r="A196" s="65">
        <v>26</v>
      </c>
      <c r="B196" s="35" t="s">
        <v>263</v>
      </c>
      <c r="C196" s="7" t="s">
        <v>228</v>
      </c>
      <c r="D196" s="142">
        <v>65000</v>
      </c>
      <c r="E196" s="117">
        <f t="shared" si="1"/>
        <v>57427.5</v>
      </c>
      <c r="F196" s="117">
        <f t="shared" si="2"/>
        <v>2161.25</v>
      </c>
      <c r="G196" s="117">
        <f t="shared" si="3"/>
        <v>2161.25</v>
      </c>
      <c r="H196" s="117">
        <f t="shared" si="4"/>
        <v>3250</v>
      </c>
      <c r="I196" s="257">
        <v>1052.327621964838</v>
      </c>
      <c r="J196" s="275"/>
    </row>
    <row r="197" spans="1:10" s="19" customFormat="1" ht="12.75">
      <c r="A197" s="65">
        <v>27</v>
      </c>
      <c r="B197" s="161" t="s">
        <v>272</v>
      </c>
      <c r="C197" s="7" t="s">
        <v>228</v>
      </c>
      <c r="D197" s="142">
        <v>65000</v>
      </c>
      <c r="E197" s="117">
        <f t="shared" si="1"/>
        <v>57427.5</v>
      </c>
      <c r="F197" s="117">
        <f t="shared" si="2"/>
        <v>2161.25</v>
      </c>
      <c r="G197" s="117">
        <f t="shared" si="3"/>
        <v>2161.25</v>
      </c>
      <c r="H197" s="117">
        <f t="shared" si="4"/>
        <v>3250</v>
      </c>
      <c r="I197" s="257">
        <v>671.4418159523879</v>
      </c>
      <c r="J197" s="275"/>
    </row>
    <row r="198" spans="1:10" s="19" customFormat="1" ht="12.75">
      <c r="A198" s="65">
        <v>28</v>
      </c>
      <c r="B198" s="161" t="s">
        <v>271</v>
      </c>
      <c r="C198" s="7" t="s">
        <v>228</v>
      </c>
      <c r="D198" s="117">
        <v>8000</v>
      </c>
      <c r="E198" s="117">
        <f t="shared" si="1"/>
        <v>7068</v>
      </c>
      <c r="F198" s="117">
        <f t="shared" si="2"/>
        <v>266</v>
      </c>
      <c r="G198" s="117">
        <f t="shared" si="3"/>
        <v>266</v>
      </c>
      <c r="H198" s="117">
        <f t="shared" si="4"/>
        <v>400</v>
      </c>
      <c r="I198" s="257">
        <v>113.4178002936572</v>
      </c>
      <c r="J198" s="275"/>
    </row>
    <row r="199" spans="1:10" s="19" customFormat="1" ht="12.75">
      <c r="A199" s="65"/>
      <c r="B199" s="161"/>
      <c r="C199" s="7"/>
      <c r="D199" s="117"/>
      <c r="E199" s="117"/>
      <c r="F199" s="117"/>
      <c r="G199" s="117"/>
      <c r="H199" s="117"/>
      <c r="I199" s="257"/>
      <c r="J199" s="275"/>
    </row>
    <row r="200" spans="1:10" s="19" customFormat="1" ht="12.75">
      <c r="A200" s="65"/>
      <c r="B200" s="161" t="s">
        <v>325</v>
      </c>
      <c r="C200" s="7" t="s">
        <v>228</v>
      </c>
      <c r="D200" s="117">
        <v>99828</v>
      </c>
      <c r="E200" s="113">
        <v>0</v>
      </c>
      <c r="F200" s="113">
        <v>0</v>
      </c>
      <c r="G200" s="117">
        <v>69880</v>
      </c>
      <c r="H200" s="117">
        <v>29948</v>
      </c>
      <c r="I200" s="256">
        <v>4613</v>
      </c>
      <c r="J200" s="275"/>
    </row>
    <row r="201" spans="1:10" s="19" customFormat="1" ht="12.75">
      <c r="A201" s="65"/>
      <c r="B201" s="247" t="s">
        <v>326</v>
      </c>
      <c r="C201" s="7" t="s">
        <v>228</v>
      </c>
      <c r="D201" s="117">
        <v>99828</v>
      </c>
      <c r="E201" s="113">
        <v>0</v>
      </c>
      <c r="F201" s="113">
        <v>0</v>
      </c>
      <c r="G201" s="117">
        <v>69880</v>
      </c>
      <c r="H201" s="117">
        <v>29948</v>
      </c>
      <c r="I201" s="256">
        <v>6481</v>
      </c>
      <c r="J201" s="275"/>
    </row>
    <row r="202" spans="1:10" s="19" customFormat="1" ht="12.75">
      <c r="A202" s="65"/>
      <c r="B202" s="247" t="s">
        <v>327</v>
      </c>
      <c r="C202" s="7" t="s">
        <v>228</v>
      </c>
      <c r="D202" s="117">
        <v>99828</v>
      </c>
      <c r="E202" s="113">
        <v>0</v>
      </c>
      <c r="F202" s="113">
        <v>0</v>
      </c>
      <c r="G202" s="117">
        <v>69880</v>
      </c>
      <c r="H202" s="117">
        <v>29948</v>
      </c>
      <c r="I202" s="256">
        <v>6157</v>
      </c>
      <c r="J202" s="275"/>
    </row>
    <row r="203" spans="1:10" s="19" customFormat="1" ht="12.75">
      <c r="A203" s="65"/>
      <c r="B203" s="247" t="s">
        <v>328</v>
      </c>
      <c r="C203" s="7" t="s">
        <v>228</v>
      </c>
      <c r="D203" s="117">
        <v>99828</v>
      </c>
      <c r="E203" s="113">
        <v>0</v>
      </c>
      <c r="F203" s="113">
        <v>0</v>
      </c>
      <c r="G203" s="117">
        <v>69880</v>
      </c>
      <c r="H203" s="117">
        <v>29948</v>
      </c>
      <c r="I203" s="256">
        <v>16088</v>
      </c>
      <c r="J203" s="275"/>
    </row>
    <row r="204" spans="1:10" s="19" customFormat="1" ht="12.75">
      <c r="A204" s="65"/>
      <c r="B204" s="247" t="s">
        <v>329</v>
      </c>
      <c r="C204" s="7" t="s">
        <v>228</v>
      </c>
      <c r="D204" s="117">
        <v>99828</v>
      </c>
      <c r="E204" s="113">
        <v>0</v>
      </c>
      <c r="F204" s="113">
        <v>0</v>
      </c>
      <c r="G204" s="117">
        <v>69880</v>
      </c>
      <c r="H204" s="117">
        <v>29948</v>
      </c>
      <c r="I204" s="256">
        <v>6761</v>
      </c>
      <c r="J204" s="275"/>
    </row>
    <row r="205" spans="1:10" s="19" customFormat="1" ht="12.75">
      <c r="A205" s="65"/>
      <c r="B205" s="247" t="s">
        <v>330</v>
      </c>
      <c r="C205" s="7" t="s">
        <v>228</v>
      </c>
      <c r="D205" s="117">
        <v>77233</v>
      </c>
      <c r="E205" s="113">
        <v>0</v>
      </c>
      <c r="F205" s="113">
        <v>0</v>
      </c>
      <c r="G205" s="117">
        <v>54063</v>
      </c>
      <c r="H205" s="117">
        <v>23170</v>
      </c>
      <c r="I205" s="256">
        <v>2877</v>
      </c>
      <c r="J205" s="275"/>
    </row>
    <row r="206" spans="1:10" s="19" customFormat="1" ht="12.75">
      <c r="A206" s="65"/>
      <c r="B206" s="247" t="s">
        <v>331</v>
      </c>
      <c r="C206" s="7" t="s">
        <v>228</v>
      </c>
      <c r="D206" s="117">
        <v>77233</v>
      </c>
      <c r="E206" s="113">
        <v>0</v>
      </c>
      <c r="F206" s="113">
        <v>0</v>
      </c>
      <c r="G206" s="117">
        <v>54063</v>
      </c>
      <c r="H206" s="117">
        <v>23170</v>
      </c>
      <c r="I206" s="256">
        <v>5834</v>
      </c>
      <c r="J206" s="275"/>
    </row>
    <row r="207" spans="1:10" s="19" customFormat="1" ht="12.75">
      <c r="A207" s="65"/>
      <c r="B207" s="247" t="s">
        <v>332</v>
      </c>
      <c r="C207" s="7" t="s">
        <v>228</v>
      </c>
      <c r="D207" s="117">
        <v>77233</v>
      </c>
      <c r="E207" s="113">
        <v>0</v>
      </c>
      <c r="F207" s="113">
        <v>0</v>
      </c>
      <c r="G207" s="117">
        <v>54063</v>
      </c>
      <c r="H207" s="117">
        <v>23170</v>
      </c>
      <c r="I207" s="256">
        <v>4851</v>
      </c>
      <c r="J207" s="275"/>
    </row>
    <row r="208" spans="1:10" s="19" customFormat="1" ht="12.75">
      <c r="A208" s="65"/>
      <c r="B208" s="247" t="s">
        <v>333</v>
      </c>
      <c r="C208" s="7" t="s">
        <v>228</v>
      </c>
      <c r="D208" s="117">
        <v>99828</v>
      </c>
      <c r="E208" s="113">
        <v>0</v>
      </c>
      <c r="F208" s="113">
        <v>0</v>
      </c>
      <c r="G208" s="117">
        <v>69880</v>
      </c>
      <c r="H208" s="117">
        <v>29948</v>
      </c>
      <c r="I208" s="256">
        <v>7796</v>
      </c>
      <c r="J208" s="275"/>
    </row>
    <row r="209" spans="1:10" s="19" customFormat="1" ht="12.75">
      <c r="A209" s="65"/>
      <c r="B209" s="247" t="s">
        <v>316</v>
      </c>
      <c r="C209" s="7" t="s">
        <v>228</v>
      </c>
      <c r="D209" s="117">
        <v>99828</v>
      </c>
      <c r="E209" s="113">
        <v>0</v>
      </c>
      <c r="F209" s="113">
        <v>0</v>
      </c>
      <c r="G209" s="117">
        <v>69880</v>
      </c>
      <c r="H209" s="117">
        <v>29948</v>
      </c>
      <c r="I209" s="256">
        <v>4489</v>
      </c>
      <c r="J209" s="275"/>
    </row>
    <row r="210" spans="1:10" s="19" customFormat="1" ht="12.75">
      <c r="A210" s="65"/>
      <c r="B210" s="247" t="s">
        <v>334</v>
      </c>
      <c r="C210" s="7" t="s">
        <v>228</v>
      </c>
      <c r="D210" s="117">
        <v>77233</v>
      </c>
      <c r="E210" s="113">
        <v>0</v>
      </c>
      <c r="F210" s="113">
        <v>0</v>
      </c>
      <c r="G210" s="117">
        <v>54063</v>
      </c>
      <c r="H210" s="117">
        <v>23170</v>
      </c>
      <c r="I210" s="256">
        <v>3301</v>
      </c>
      <c r="J210" s="275"/>
    </row>
    <row r="211" spans="1:10" s="19" customFormat="1" ht="12.75">
      <c r="A211" s="65"/>
      <c r="B211" s="247" t="s">
        <v>335</v>
      </c>
      <c r="C211" s="7" t="s">
        <v>228</v>
      </c>
      <c r="D211" s="117">
        <v>99828</v>
      </c>
      <c r="E211" s="113">
        <v>0</v>
      </c>
      <c r="F211" s="113">
        <v>0</v>
      </c>
      <c r="G211" s="117">
        <v>69880</v>
      </c>
      <c r="H211" s="117">
        <v>29948</v>
      </c>
      <c r="I211" s="256">
        <v>8460</v>
      </c>
      <c r="J211" s="275"/>
    </row>
    <row r="212" spans="1:10" s="19" customFormat="1" ht="12.75">
      <c r="A212" s="65"/>
      <c r="B212" s="247" t="s">
        <v>336</v>
      </c>
      <c r="C212" s="7" t="s">
        <v>228</v>
      </c>
      <c r="D212" s="117">
        <v>99828</v>
      </c>
      <c r="E212" s="113">
        <v>0</v>
      </c>
      <c r="F212" s="113">
        <v>0</v>
      </c>
      <c r="G212" s="117">
        <v>69880</v>
      </c>
      <c r="H212" s="117">
        <v>29948</v>
      </c>
      <c r="I212" s="256">
        <v>7011</v>
      </c>
      <c r="J212" s="275"/>
    </row>
    <row r="213" spans="1:10" s="19" customFormat="1" ht="12.75">
      <c r="A213" s="65"/>
      <c r="B213" s="247" t="s">
        <v>337</v>
      </c>
      <c r="C213" s="7" t="s">
        <v>228</v>
      </c>
      <c r="D213" s="117">
        <v>77233</v>
      </c>
      <c r="E213" s="113">
        <v>0</v>
      </c>
      <c r="F213" s="113">
        <v>0</v>
      </c>
      <c r="G213" s="117">
        <v>54063</v>
      </c>
      <c r="H213" s="117">
        <v>23170</v>
      </c>
      <c r="I213" s="256">
        <v>2471</v>
      </c>
      <c r="J213" s="275"/>
    </row>
    <row r="214" spans="1:10" s="19" customFormat="1" ht="12.75">
      <c r="A214" s="65"/>
      <c r="B214" s="247" t="s">
        <v>338</v>
      </c>
      <c r="C214" s="7" t="s">
        <v>228</v>
      </c>
      <c r="D214" s="117">
        <v>99828</v>
      </c>
      <c r="E214" s="113">
        <v>0</v>
      </c>
      <c r="F214" s="113">
        <v>0</v>
      </c>
      <c r="G214" s="117">
        <v>69880</v>
      </c>
      <c r="H214" s="117">
        <v>29948</v>
      </c>
      <c r="I214" s="256">
        <v>6538</v>
      </c>
      <c r="J214" s="275"/>
    </row>
    <row r="215" spans="1:10" s="19" customFormat="1" ht="12.75">
      <c r="A215" s="65"/>
      <c r="B215" s="247" t="s">
        <v>339</v>
      </c>
      <c r="C215" s="7" t="s">
        <v>228</v>
      </c>
      <c r="D215" s="117">
        <v>99828</v>
      </c>
      <c r="E215" s="113">
        <v>0</v>
      </c>
      <c r="F215" s="113">
        <v>0</v>
      </c>
      <c r="G215" s="117">
        <v>69880</v>
      </c>
      <c r="H215" s="117">
        <v>29948</v>
      </c>
      <c r="I215" s="259">
        <v>9240</v>
      </c>
      <c r="J215" s="275"/>
    </row>
    <row r="216" spans="1:10" s="19" customFormat="1" ht="12.75">
      <c r="A216" s="65"/>
      <c r="B216" s="247" t="s">
        <v>340</v>
      </c>
      <c r="C216" s="7" t="s">
        <v>228</v>
      </c>
      <c r="D216" s="117">
        <v>99828</v>
      </c>
      <c r="E216" s="113">
        <v>0</v>
      </c>
      <c r="F216" s="113">
        <v>0</v>
      </c>
      <c r="G216" s="117">
        <v>69880</v>
      </c>
      <c r="H216" s="117">
        <v>29948</v>
      </c>
      <c r="I216" s="259">
        <v>8227</v>
      </c>
      <c r="J216" s="275"/>
    </row>
    <row r="217" spans="1:10" s="19" customFormat="1" ht="12.75">
      <c r="A217" s="65"/>
      <c r="B217" s="247" t="s">
        <v>341</v>
      </c>
      <c r="C217" s="7" t="s">
        <v>228</v>
      </c>
      <c r="D217" s="117">
        <v>99828</v>
      </c>
      <c r="E217" s="113">
        <v>0</v>
      </c>
      <c r="F217" s="113">
        <v>0</v>
      </c>
      <c r="G217" s="117">
        <v>69880</v>
      </c>
      <c r="H217" s="117">
        <v>29948</v>
      </c>
      <c r="I217" s="259">
        <v>4977</v>
      </c>
      <c r="J217" s="275"/>
    </row>
    <row r="218" spans="1:10" s="19" customFormat="1" ht="12.75">
      <c r="A218" s="65"/>
      <c r="B218" s="248" t="s">
        <v>208</v>
      </c>
      <c r="C218" s="7"/>
      <c r="D218" s="132">
        <f>SUM(D171:D217)</f>
        <v>2879929</v>
      </c>
      <c r="E218" s="132">
        <f>SUM(E171:E198)</f>
        <v>1056664.5</v>
      </c>
      <c r="F218" s="132">
        <f>SUM(F171:F210)</f>
        <v>39767.75</v>
      </c>
      <c r="G218" s="132">
        <f>SUM(G171:G217)</f>
        <v>1218522.75</v>
      </c>
      <c r="H218" s="132">
        <f>SUM(H171:H217)</f>
        <v>564974</v>
      </c>
      <c r="I218" s="265">
        <f>SUM(I171:I217)</f>
        <v>131011.3307527013</v>
      </c>
      <c r="J218" s="275"/>
    </row>
    <row r="219" spans="1:10" s="14" customFormat="1" ht="12.75">
      <c r="A219" s="66"/>
      <c r="B219" s="36"/>
      <c r="C219" s="13"/>
      <c r="D219" s="132"/>
      <c r="E219" s="132"/>
      <c r="F219" s="132"/>
      <c r="G219" s="132"/>
      <c r="H219" s="132"/>
      <c r="I219" s="259"/>
      <c r="J219" s="38"/>
    </row>
    <row r="220" spans="1:10" ht="24.75" customHeight="1">
      <c r="A220" s="292" t="s">
        <v>202</v>
      </c>
      <c r="B220" s="293"/>
      <c r="C220" s="33"/>
      <c r="D220" s="131"/>
      <c r="E220" s="132"/>
      <c r="F220" s="132"/>
      <c r="G220" s="132"/>
      <c r="H220" s="132"/>
      <c r="I220" s="259"/>
      <c r="J220" s="31"/>
    </row>
    <row r="221" spans="1:10" s="191" customFormat="1" ht="12.75">
      <c r="A221" s="62">
        <v>1</v>
      </c>
      <c r="B221" s="10" t="s">
        <v>57</v>
      </c>
      <c r="C221" s="47" t="s">
        <v>61</v>
      </c>
      <c r="D221" s="114">
        <v>1311096</v>
      </c>
      <c r="E221" s="112">
        <v>1158353</v>
      </c>
      <c r="F221" s="112">
        <v>43593</v>
      </c>
      <c r="G221" s="112">
        <v>43593</v>
      </c>
      <c r="H221" s="112">
        <v>65557</v>
      </c>
      <c r="I221" s="256">
        <v>49005</v>
      </c>
      <c r="J221" s="275"/>
    </row>
    <row r="222" spans="1:10" s="191" customFormat="1" ht="12.75">
      <c r="A222" s="62">
        <v>2</v>
      </c>
      <c r="B222" s="5" t="s">
        <v>12</v>
      </c>
      <c r="C222" s="48" t="s">
        <v>61</v>
      </c>
      <c r="D222" s="111">
        <v>1429932</v>
      </c>
      <c r="E222" s="112">
        <v>1263345</v>
      </c>
      <c r="F222" s="112">
        <v>47545</v>
      </c>
      <c r="G222" s="112">
        <v>47545</v>
      </c>
      <c r="H222" s="112">
        <v>71497</v>
      </c>
      <c r="I222" s="256">
        <v>33499</v>
      </c>
      <c r="J222" s="275"/>
    </row>
    <row r="223" spans="1:10" s="191" customFormat="1" ht="12.75">
      <c r="A223" s="62">
        <v>3</v>
      </c>
      <c r="B223" s="5" t="s">
        <v>14</v>
      </c>
      <c r="C223" s="48"/>
      <c r="D223" s="111">
        <v>556203</v>
      </c>
      <c r="E223" s="112">
        <v>491405</v>
      </c>
      <c r="F223" s="112">
        <v>18494</v>
      </c>
      <c r="G223" s="112">
        <v>18494</v>
      </c>
      <c r="H223" s="112">
        <v>27810</v>
      </c>
      <c r="I223" s="256">
        <v>8390</v>
      </c>
      <c r="J223" s="275"/>
    </row>
    <row r="224" spans="1:10" ht="12.75">
      <c r="A224" s="62">
        <v>4</v>
      </c>
      <c r="B224" s="5" t="s">
        <v>110</v>
      </c>
      <c r="C224" s="48" t="s">
        <v>61</v>
      </c>
      <c r="D224" s="116">
        <v>659170</v>
      </c>
      <c r="E224" s="117"/>
      <c r="F224" s="117"/>
      <c r="G224" s="116">
        <v>659170</v>
      </c>
      <c r="H224" s="116"/>
      <c r="I224" s="256"/>
      <c r="J224" s="275"/>
    </row>
    <row r="225" spans="1:10" ht="12.75">
      <c r="A225" s="62">
        <v>5</v>
      </c>
      <c r="B225" s="5" t="s">
        <v>122</v>
      </c>
      <c r="C225" s="48" t="s">
        <v>61</v>
      </c>
      <c r="D225" s="116">
        <v>688080</v>
      </c>
      <c r="E225" s="117"/>
      <c r="F225" s="117"/>
      <c r="G225" s="117">
        <v>688080</v>
      </c>
      <c r="H225" s="117"/>
      <c r="I225" s="256"/>
      <c r="J225" s="275"/>
    </row>
    <row r="226" spans="1:10" ht="12.75">
      <c r="A226" s="62">
        <v>6</v>
      </c>
      <c r="B226" s="5" t="s">
        <v>123</v>
      </c>
      <c r="C226" s="48" t="s">
        <v>61</v>
      </c>
      <c r="D226" s="116">
        <v>376140</v>
      </c>
      <c r="E226" s="117"/>
      <c r="F226" s="117"/>
      <c r="G226" s="117">
        <v>376140</v>
      </c>
      <c r="H226" s="117"/>
      <c r="I226" s="256"/>
      <c r="J226" s="275"/>
    </row>
    <row r="227" spans="1:10" ht="12.75">
      <c r="A227" s="62">
        <v>7</v>
      </c>
      <c r="B227" s="5" t="s">
        <v>124</v>
      </c>
      <c r="C227" s="48" t="s">
        <v>61</v>
      </c>
      <c r="D227" s="116">
        <v>897940</v>
      </c>
      <c r="E227" s="117"/>
      <c r="F227" s="117"/>
      <c r="G227" s="117">
        <v>853043</v>
      </c>
      <c r="H227" s="117">
        <v>44897</v>
      </c>
      <c r="I227" s="256">
        <v>10719</v>
      </c>
      <c r="J227" s="275"/>
    </row>
    <row r="228" spans="1:10" s="190" customFormat="1" ht="12.75">
      <c r="A228" s="62">
        <v>8</v>
      </c>
      <c r="B228" s="5" t="s">
        <v>94</v>
      </c>
      <c r="C228" s="48" t="s">
        <v>61</v>
      </c>
      <c r="D228" s="116">
        <v>695691</v>
      </c>
      <c r="E228" s="117">
        <v>614642</v>
      </c>
      <c r="F228" s="117">
        <v>23132</v>
      </c>
      <c r="G228" s="117">
        <v>23132</v>
      </c>
      <c r="H228" s="117">
        <v>34785</v>
      </c>
      <c r="I228" s="256">
        <v>13859</v>
      </c>
      <c r="J228" s="275"/>
    </row>
    <row r="229" spans="1:10" s="190" customFormat="1" ht="12.75">
      <c r="A229" s="62">
        <v>9</v>
      </c>
      <c r="B229" s="5" t="s">
        <v>187</v>
      </c>
      <c r="C229" s="48" t="s">
        <v>61</v>
      </c>
      <c r="D229" s="116">
        <v>1083147</v>
      </c>
      <c r="E229" s="117">
        <v>956960</v>
      </c>
      <c r="F229" s="117">
        <v>36015</v>
      </c>
      <c r="G229" s="117">
        <v>36015</v>
      </c>
      <c r="H229" s="117">
        <v>54157</v>
      </c>
      <c r="I229" s="256">
        <v>47248</v>
      </c>
      <c r="J229" s="275"/>
    </row>
    <row r="230" spans="1:10" s="190" customFormat="1" ht="12.75">
      <c r="A230" s="62">
        <v>10</v>
      </c>
      <c r="B230" s="5" t="s">
        <v>188</v>
      </c>
      <c r="C230" s="48" t="s">
        <v>61</v>
      </c>
      <c r="D230" s="116">
        <v>383950</v>
      </c>
      <c r="E230" s="117">
        <v>339220</v>
      </c>
      <c r="F230" s="117">
        <v>12766</v>
      </c>
      <c r="G230" s="117">
        <v>12766</v>
      </c>
      <c r="H230" s="117">
        <v>19198</v>
      </c>
      <c r="I230" s="256">
        <v>10413</v>
      </c>
      <c r="J230" s="275"/>
    </row>
    <row r="231" spans="1:11" ht="12.75">
      <c r="A231" s="62" t="s">
        <v>243</v>
      </c>
      <c r="B231" s="5" t="s">
        <v>239</v>
      </c>
      <c r="C231" s="48" t="s">
        <v>61</v>
      </c>
      <c r="D231" s="116">
        <v>265210</v>
      </c>
      <c r="E231" s="117">
        <v>0</v>
      </c>
      <c r="F231" s="117">
        <v>0</v>
      </c>
      <c r="G231" s="117">
        <v>251950</v>
      </c>
      <c r="H231" s="117">
        <v>13260</v>
      </c>
      <c r="I231" s="256">
        <v>3496</v>
      </c>
      <c r="J231" s="275"/>
      <c r="K231" s="54">
        <f>SUM(G231:H231)</f>
        <v>265210</v>
      </c>
    </row>
    <row r="232" spans="1:11" s="19" customFormat="1" ht="12.75">
      <c r="A232" s="62">
        <v>12</v>
      </c>
      <c r="B232" s="197" t="s">
        <v>279</v>
      </c>
      <c r="C232" s="48" t="s">
        <v>61</v>
      </c>
      <c r="D232" s="142">
        <v>523393</v>
      </c>
      <c r="E232" s="142">
        <v>462419</v>
      </c>
      <c r="F232" s="142">
        <v>17402</v>
      </c>
      <c r="G232" s="142">
        <v>17402</v>
      </c>
      <c r="H232" s="195">
        <v>26170</v>
      </c>
      <c r="I232" s="257">
        <v>5955.224348581353</v>
      </c>
      <c r="J232" s="275"/>
      <c r="K232" s="78"/>
    </row>
    <row r="233" spans="1:11" s="19" customFormat="1" ht="12.75">
      <c r="A233" s="62">
        <v>13</v>
      </c>
      <c r="B233" s="209" t="s">
        <v>280</v>
      </c>
      <c r="C233" s="48" t="s">
        <v>61</v>
      </c>
      <c r="D233" s="142">
        <v>195850</v>
      </c>
      <c r="E233" s="142">
        <v>173033</v>
      </c>
      <c r="F233" s="142">
        <v>6512</v>
      </c>
      <c r="G233" s="142">
        <v>6512</v>
      </c>
      <c r="H233" s="195">
        <v>9793</v>
      </c>
      <c r="I233" s="257">
        <v>4267.817348377997</v>
      </c>
      <c r="J233" s="275"/>
      <c r="K233" s="78"/>
    </row>
    <row r="234" spans="1:11" s="19" customFormat="1" ht="12.75">
      <c r="A234" s="62">
        <v>14</v>
      </c>
      <c r="B234" s="198" t="s">
        <v>281</v>
      </c>
      <c r="C234" s="48" t="s">
        <v>61</v>
      </c>
      <c r="D234" s="142">
        <v>509500</v>
      </c>
      <c r="E234" s="142">
        <v>450143</v>
      </c>
      <c r="F234" s="142">
        <v>16941</v>
      </c>
      <c r="G234" s="142">
        <v>16941</v>
      </c>
      <c r="H234" s="195">
        <v>25475</v>
      </c>
      <c r="I234" s="257">
        <v>12926.670792079207</v>
      </c>
      <c r="J234" s="275"/>
      <c r="K234" s="78"/>
    </row>
    <row r="235" spans="1:11" s="19" customFormat="1" ht="12.75">
      <c r="A235" s="62">
        <v>15</v>
      </c>
      <c r="B235" s="197" t="s">
        <v>282</v>
      </c>
      <c r="C235" s="48" t="s">
        <v>61</v>
      </c>
      <c r="D235" s="142">
        <v>540550</v>
      </c>
      <c r="E235" s="142">
        <v>477576</v>
      </c>
      <c r="F235" s="142">
        <v>17973</v>
      </c>
      <c r="G235" s="142">
        <v>17973</v>
      </c>
      <c r="H235" s="195">
        <v>27028</v>
      </c>
      <c r="I235" s="257">
        <v>8546.635631293571</v>
      </c>
      <c r="J235" s="275"/>
      <c r="K235" s="78"/>
    </row>
    <row r="236" spans="1:11" s="19" customFormat="1" ht="12.75">
      <c r="A236" s="62">
        <v>16</v>
      </c>
      <c r="B236" s="197" t="s">
        <v>283</v>
      </c>
      <c r="C236" s="48" t="s">
        <v>61</v>
      </c>
      <c r="D236" s="142">
        <v>550430</v>
      </c>
      <c r="E236" s="142">
        <v>486304</v>
      </c>
      <c r="F236" s="142">
        <v>18302</v>
      </c>
      <c r="G236" s="142">
        <v>18302</v>
      </c>
      <c r="H236" s="195">
        <v>27522</v>
      </c>
      <c r="I236" s="257">
        <v>5424.256033415841</v>
      </c>
      <c r="J236" s="275"/>
      <c r="K236" s="78"/>
    </row>
    <row r="237" spans="1:11" s="19" customFormat="1" ht="12.75">
      <c r="A237" s="62"/>
      <c r="B237" s="209" t="s">
        <v>284</v>
      </c>
      <c r="C237" s="48" t="s">
        <v>61</v>
      </c>
      <c r="D237" s="142">
        <v>540350</v>
      </c>
      <c r="E237" s="117">
        <v>477401</v>
      </c>
      <c r="F237" s="117">
        <v>17966</v>
      </c>
      <c r="G237" s="117">
        <v>17966</v>
      </c>
      <c r="H237" s="117">
        <v>27017</v>
      </c>
      <c r="I237" s="258">
        <v>14930</v>
      </c>
      <c r="J237" s="275"/>
      <c r="K237" s="78"/>
    </row>
    <row r="238" spans="1:11" s="19" customFormat="1" ht="12.75">
      <c r="A238" s="62"/>
      <c r="B238" s="210" t="s">
        <v>15</v>
      </c>
      <c r="C238" s="48" t="s">
        <v>61</v>
      </c>
      <c r="D238" s="142">
        <v>940430</v>
      </c>
      <c r="E238" s="142">
        <v>830870</v>
      </c>
      <c r="F238" s="142">
        <v>31269</v>
      </c>
      <c r="G238" s="142">
        <v>31269</v>
      </c>
      <c r="H238" s="195">
        <v>47022</v>
      </c>
      <c r="I238" s="257">
        <v>28430.113076293535</v>
      </c>
      <c r="J238" s="275"/>
      <c r="K238" s="78"/>
    </row>
    <row r="239" spans="1:11" s="19" customFormat="1" ht="12.75">
      <c r="A239" s="62"/>
      <c r="B239" s="197" t="s">
        <v>286</v>
      </c>
      <c r="C239" s="48" t="s">
        <v>61</v>
      </c>
      <c r="D239" s="142">
        <v>146090</v>
      </c>
      <c r="E239" s="117">
        <v>129071</v>
      </c>
      <c r="F239" s="117">
        <v>4857</v>
      </c>
      <c r="G239" s="117">
        <v>4857</v>
      </c>
      <c r="H239" s="117">
        <v>7305</v>
      </c>
      <c r="I239" s="257">
        <v>3863.0061576354683</v>
      </c>
      <c r="J239" s="275"/>
      <c r="K239" s="78"/>
    </row>
    <row r="240" spans="1:11" s="19" customFormat="1" ht="12.75">
      <c r="A240" s="62"/>
      <c r="B240" s="159" t="s">
        <v>292</v>
      </c>
      <c r="C240" s="48" t="s">
        <v>61</v>
      </c>
      <c r="D240" s="142">
        <v>932945</v>
      </c>
      <c r="E240" s="142">
        <v>824256</v>
      </c>
      <c r="F240" s="142">
        <v>31021</v>
      </c>
      <c r="G240" s="142">
        <v>31021</v>
      </c>
      <c r="H240" s="195">
        <v>46647</v>
      </c>
      <c r="I240" s="258">
        <v>22591</v>
      </c>
      <c r="J240" s="275"/>
      <c r="K240" s="78"/>
    </row>
    <row r="241" spans="1:11" s="19" customFormat="1" ht="12.75">
      <c r="A241" s="62"/>
      <c r="B241" s="161" t="s">
        <v>290</v>
      </c>
      <c r="C241" s="48" t="s">
        <v>61</v>
      </c>
      <c r="D241" s="162">
        <v>349203</v>
      </c>
      <c r="E241" s="117">
        <v>308526</v>
      </c>
      <c r="F241" s="117">
        <v>11611</v>
      </c>
      <c r="G241" s="117">
        <v>11611</v>
      </c>
      <c r="H241" s="117">
        <v>17455</v>
      </c>
      <c r="I241" s="257">
        <v>0</v>
      </c>
      <c r="J241" s="275"/>
      <c r="K241" s="78"/>
    </row>
    <row r="242" spans="1:11" s="94" customFormat="1" ht="27.75" customHeight="1">
      <c r="A242" s="207"/>
      <c r="B242" s="201" t="s">
        <v>55</v>
      </c>
      <c r="C242" s="11"/>
      <c r="D242" s="131">
        <f aca="true" t="shared" si="5" ref="D242:I242">SUM(D221:D241)</f>
        <v>13575300</v>
      </c>
      <c r="E242" s="131">
        <f t="shared" si="5"/>
        <v>9443524</v>
      </c>
      <c r="F242" s="131">
        <f t="shared" si="5"/>
        <v>355399</v>
      </c>
      <c r="G242" s="131">
        <f t="shared" si="5"/>
        <v>3183782</v>
      </c>
      <c r="H242" s="131">
        <f t="shared" si="5"/>
        <v>592595</v>
      </c>
      <c r="I242" s="262">
        <f t="shared" si="5"/>
        <v>283563.723387677</v>
      </c>
      <c r="J242" s="41"/>
      <c r="K242" s="96"/>
    </row>
    <row r="243" spans="1:10" ht="12.75">
      <c r="A243" s="63"/>
      <c r="B243" s="35"/>
      <c r="C243" s="7"/>
      <c r="D243" s="138"/>
      <c r="E243" s="138"/>
      <c r="F243" s="138"/>
      <c r="G243" s="138"/>
      <c r="H243" s="138"/>
      <c r="I243" s="263"/>
      <c r="J243" s="31"/>
    </row>
    <row r="244" spans="1:10" ht="0.75" customHeight="1">
      <c r="A244" s="63">
        <v>1</v>
      </c>
      <c r="B244" s="35" t="s">
        <v>125</v>
      </c>
      <c r="C244" s="7" t="s">
        <v>126</v>
      </c>
      <c r="D244" s="144">
        <v>536</v>
      </c>
      <c r="E244" s="144"/>
      <c r="F244" s="144"/>
      <c r="G244" s="144">
        <v>509</v>
      </c>
      <c r="H244" s="144">
        <v>27</v>
      </c>
      <c r="I244" s="266"/>
      <c r="J244" s="31"/>
    </row>
    <row r="245" spans="1:10" ht="12.75" hidden="1">
      <c r="A245" s="63">
        <v>2</v>
      </c>
      <c r="B245" s="35" t="s">
        <v>127</v>
      </c>
      <c r="C245" s="7" t="s">
        <v>126</v>
      </c>
      <c r="D245" s="144">
        <v>536</v>
      </c>
      <c r="E245" s="144"/>
      <c r="F245" s="144"/>
      <c r="G245" s="144">
        <v>509</v>
      </c>
      <c r="H245" s="144">
        <v>27</v>
      </c>
      <c r="I245" s="266"/>
      <c r="J245" s="31"/>
    </row>
    <row r="246" spans="1:10" ht="12.75" hidden="1">
      <c r="A246" s="63">
        <v>3</v>
      </c>
      <c r="B246" s="35" t="s">
        <v>128</v>
      </c>
      <c r="C246" s="7" t="s">
        <v>126</v>
      </c>
      <c r="D246" s="144">
        <v>25027</v>
      </c>
      <c r="E246" s="144"/>
      <c r="F246" s="144"/>
      <c r="G246" s="144">
        <v>23775</v>
      </c>
      <c r="H246" s="144">
        <v>1252</v>
      </c>
      <c r="I246" s="266"/>
      <c r="J246" s="31"/>
    </row>
    <row r="247" spans="1:10" ht="12.75" hidden="1">
      <c r="A247" s="63">
        <v>4</v>
      </c>
      <c r="B247" s="35" t="s">
        <v>129</v>
      </c>
      <c r="C247" s="7" t="s">
        <v>126</v>
      </c>
      <c r="D247" s="144">
        <v>33591</v>
      </c>
      <c r="E247" s="144"/>
      <c r="F247" s="144"/>
      <c r="G247" s="144">
        <v>31911</v>
      </c>
      <c r="H247" s="144">
        <v>1680</v>
      </c>
      <c r="I247" s="266"/>
      <c r="J247" s="31"/>
    </row>
    <row r="248" spans="1:10" ht="12.75" hidden="1">
      <c r="A248" s="63">
        <v>5</v>
      </c>
      <c r="B248" s="35" t="s">
        <v>130</v>
      </c>
      <c r="C248" s="7" t="s">
        <v>126</v>
      </c>
      <c r="D248" s="144">
        <v>24880</v>
      </c>
      <c r="E248" s="144"/>
      <c r="F248" s="144"/>
      <c r="G248" s="144">
        <v>23636</v>
      </c>
      <c r="H248" s="144">
        <v>1244</v>
      </c>
      <c r="I248" s="266"/>
      <c r="J248" s="31"/>
    </row>
    <row r="249" spans="1:10" ht="12.75" hidden="1">
      <c r="A249" s="63">
        <v>6</v>
      </c>
      <c r="B249" s="35" t="s">
        <v>131</v>
      </c>
      <c r="C249" s="7" t="s">
        <v>126</v>
      </c>
      <c r="D249" s="144">
        <v>19420</v>
      </c>
      <c r="E249" s="144"/>
      <c r="F249" s="144"/>
      <c r="G249" s="144">
        <v>18449</v>
      </c>
      <c r="H249" s="144">
        <v>971</v>
      </c>
      <c r="I249" s="266"/>
      <c r="J249" s="31"/>
    </row>
    <row r="250" spans="1:10" ht="12.75" hidden="1">
      <c r="A250" s="63">
        <v>7</v>
      </c>
      <c r="B250" s="35" t="s">
        <v>132</v>
      </c>
      <c r="C250" s="7" t="s">
        <v>126</v>
      </c>
      <c r="D250" s="144">
        <v>36826</v>
      </c>
      <c r="E250" s="144"/>
      <c r="F250" s="144"/>
      <c r="G250" s="144">
        <v>34985</v>
      </c>
      <c r="H250" s="144">
        <v>1841</v>
      </c>
      <c r="I250" s="266"/>
      <c r="J250" s="31"/>
    </row>
    <row r="251" spans="1:10" ht="12.75" hidden="1">
      <c r="A251" s="63">
        <v>8</v>
      </c>
      <c r="B251" s="35" t="s">
        <v>133</v>
      </c>
      <c r="C251" s="7" t="s">
        <v>126</v>
      </c>
      <c r="D251" s="144">
        <v>30051</v>
      </c>
      <c r="E251" s="144"/>
      <c r="F251" s="144"/>
      <c r="G251" s="144">
        <v>28548</v>
      </c>
      <c r="H251" s="144">
        <v>1503</v>
      </c>
      <c r="I251" s="266"/>
      <c r="J251" s="31"/>
    </row>
    <row r="252" spans="1:10" ht="12.75" hidden="1">
      <c r="A252" s="63">
        <v>9</v>
      </c>
      <c r="B252" s="35" t="s">
        <v>134</v>
      </c>
      <c r="C252" s="7" t="s">
        <v>126</v>
      </c>
      <c r="D252" s="144">
        <v>28571</v>
      </c>
      <c r="E252" s="144"/>
      <c r="F252" s="144"/>
      <c r="G252" s="144">
        <v>27142</v>
      </c>
      <c r="H252" s="144">
        <v>1429</v>
      </c>
      <c r="I252" s="266"/>
      <c r="J252" s="31"/>
    </row>
    <row r="253" spans="1:10" ht="12.75" hidden="1">
      <c r="A253" s="63">
        <v>10</v>
      </c>
      <c r="B253" s="35" t="s">
        <v>135</v>
      </c>
      <c r="C253" s="7" t="s">
        <v>126</v>
      </c>
      <c r="D253" s="144">
        <v>28720</v>
      </c>
      <c r="E253" s="144"/>
      <c r="F253" s="144"/>
      <c r="G253" s="144">
        <v>27284</v>
      </c>
      <c r="H253" s="144">
        <v>1436</v>
      </c>
      <c r="I253" s="266"/>
      <c r="J253" s="31"/>
    </row>
    <row r="254" spans="1:10" ht="12.75" hidden="1">
      <c r="A254" s="63">
        <v>11</v>
      </c>
      <c r="B254" s="35" t="s">
        <v>136</v>
      </c>
      <c r="C254" s="7" t="s">
        <v>126</v>
      </c>
      <c r="D254" s="144">
        <v>72506</v>
      </c>
      <c r="E254" s="144"/>
      <c r="F254" s="144"/>
      <c r="G254" s="144">
        <v>71285</v>
      </c>
      <c r="H254" s="144">
        <v>1221</v>
      </c>
      <c r="I254" s="266"/>
      <c r="J254" s="31"/>
    </row>
    <row r="255" spans="1:10" ht="12.75" hidden="1">
      <c r="A255" s="63">
        <v>12</v>
      </c>
      <c r="B255" s="35" t="s">
        <v>137</v>
      </c>
      <c r="C255" s="7" t="s">
        <v>126</v>
      </c>
      <c r="D255" s="144">
        <v>98521</v>
      </c>
      <c r="E255" s="144"/>
      <c r="F255" s="144"/>
      <c r="G255" s="144">
        <v>95996</v>
      </c>
      <c r="H255" s="144">
        <v>2525</v>
      </c>
      <c r="I255" s="266"/>
      <c r="J255" s="31"/>
    </row>
    <row r="256" spans="1:10" ht="12.75" hidden="1">
      <c r="A256" s="63">
        <v>13</v>
      </c>
      <c r="B256" s="35" t="s">
        <v>138</v>
      </c>
      <c r="C256" s="7" t="s">
        <v>126</v>
      </c>
      <c r="D256" s="144">
        <v>189120</v>
      </c>
      <c r="E256" s="144"/>
      <c r="F256" s="144"/>
      <c r="G256" s="144">
        <v>189120</v>
      </c>
      <c r="H256" s="144"/>
      <c r="I256" s="266"/>
      <c r="J256" s="31"/>
    </row>
    <row r="257" spans="1:10" ht="12.75" hidden="1">
      <c r="A257" s="63">
        <v>14</v>
      </c>
      <c r="B257" s="35" t="s">
        <v>139</v>
      </c>
      <c r="C257" s="7" t="s">
        <v>126</v>
      </c>
      <c r="D257" s="144">
        <v>6305</v>
      </c>
      <c r="E257" s="144"/>
      <c r="F257" s="144"/>
      <c r="G257" s="144">
        <v>6179</v>
      </c>
      <c r="H257" s="144">
        <v>126</v>
      </c>
      <c r="I257" s="266"/>
      <c r="J257" s="31"/>
    </row>
    <row r="258" spans="1:10" ht="12.75" hidden="1">
      <c r="A258" s="63"/>
      <c r="B258" s="35" t="s">
        <v>64</v>
      </c>
      <c r="C258" s="7" t="s">
        <v>126</v>
      </c>
      <c r="D258" s="144">
        <v>594484</v>
      </c>
      <c r="E258" s="144"/>
      <c r="F258" s="144"/>
      <c r="G258" s="144">
        <v>579328</v>
      </c>
      <c r="H258" s="144">
        <v>15156</v>
      </c>
      <c r="I258" s="266"/>
      <c r="J258" s="31"/>
    </row>
    <row r="259" spans="1:10" ht="12.75" hidden="1">
      <c r="A259" s="63"/>
      <c r="B259" s="35" t="s">
        <v>140</v>
      </c>
      <c r="C259" s="7" t="s">
        <v>126</v>
      </c>
      <c r="D259" s="144">
        <v>600000</v>
      </c>
      <c r="E259" s="144"/>
      <c r="F259" s="144"/>
      <c r="G259" s="144">
        <v>570000</v>
      </c>
      <c r="H259" s="144">
        <v>30000</v>
      </c>
      <c r="I259" s="266"/>
      <c r="J259" s="31"/>
    </row>
    <row r="260" spans="1:10" ht="12.75" hidden="1">
      <c r="A260" s="63"/>
      <c r="B260" s="35" t="s">
        <v>141</v>
      </c>
      <c r="C260" s="7"/>
      <c r="D260" s="117">
        <v>2797953</v>
      </c>
      <c r="E260" s="117"/>
      <c r="F260" s="117"/>
      <c r="G260" s="117">
        <v>2724798</v>
      </c>
      <c r="H260" s="117">
        <v>73155</v>
      </c>
      <c r="I260" s="256"/>
      <c r="J260" s="31"/>
    </row>
    <row r="261" spans="1:11" s="188" customFormat="1" ht="22.5" customHeight="1">
      <c r="A261" s="63" t="s">
        <v>199</v>
      </c>
      <c r="B261" s="36" t="s">
        <v>203</v>
      </c>
      <c r="C261" s="13"/>
      <c r="D261" s="146">
        <f>SUM(G261:H261)</f>
        <v>1837226</v>
      </c>
      <c r="E261" s="132">
        <v>0</v>
      </c>
      <c r="F261" s="132">
        <v>0</v>
      </c>
      <c r="G261" s="252">
        <v>1705693</v>
      </c>
      <c r="H261" s="132">
        <v>131533</v>
      </c>
      <c r="I261" s="259">
        <v>0</v>
      </c>
      <c r="J261" s="41"/>
      <c r="K261" s="189"/>
    </row>
    <row r="262" spans="1:10" ht="12.75">
      <c r="A262" s="63"/>
      <c r="B262" s="36"/>
      <c r="C262" s="7"/>
      <c r="D262" s="132"/>
      <c r="E262" s="132"/>
      <c r="F262" s="132"/>
      <c r="G262" s="132"/>
      <c r="H262" s="132"/>
      <c r="I262" s="259"/>
      <c r="J262" s="31"/>
    </row>
    <row r="263" spans="1:10" ht="12.75">
      <c r="A263" s="67"/>
      <c r="B263" s="36" t="s">
        <v>209</v>
      </c>
      <c r="C263" s="7"/>
      <c r="D263" s="132"/>
      <c r="E263" s="132"/>
      <c r="F263" s="132"/>
      <c r="G263" s="132"/>
      <c r="H263" s="132"/>
      <c r="I263" s="259"/>
      <c r="J263" s="31"/>
    </row>
    <row r="264" spans="1:12" ht="25.5" customHeight="1">
      <c r="A264" s="65">
        <v>1</v>
      </c>
      <c r="B264" s="35" t="s">
        <v>142</v>
      </c>
      <c r="C264" s="49" t="s">
        <v>143</v>
      </c>
      <c r="D264" s="117">
        <v>165296</v>
      </c>
      <c r="E264" s="117">
        <v>0</v>
      </c>
      <c r="F264" s="117">
        <v>0</v>
      </c>
      <c r="G264" s="117">
        <v>165296</v>
      </c>
      <c r="H264" s="117">
        <v>0</v>
      </c>
      <c r="I264" s="256">
        <v>0</v>
      </c>
      <c r="J264" s="275"/>
      <c r="L264" s="117"/>
    </row>
    <row r="265" spans="1:12" ht="25.5">
      <c r="A265" s="65">
        <v>2</v>
      </c>
      <c r="B265" s="35" t="s">
        <v>144</v>
      </c>
      <c r="C265" s="49" t="s">
        <v>143</v>
      </c>
      <c r="D265" s="117">
        <v>124570</v>
      </c>
      <c r="E265" s="117">
        <v>0</v>
      </c>
      <c r="F265" s="117">
        <v>0</v>
      </c>
      <c r="G265" s="117">
        <v>124570</v>
      </c>
      <c r="H265" s="117">
        <v>0</v>
      </c>
      <c r="I265" s="256">
        <v>0</v>
      </c>
      <c r="J265" s="275"/>
      <c r="L265" s="117"/>
    </row>
    <row r="266" spans="1:12" ht="27">
      <c r="A266" s="65">
        <v>3</v>
      </c>
      <c r="B266" s="224" t="s">
        <v>145</v>
      </c>
      <c r="C266" s="222" t="s">
        <v>143</v>
      </c>
      <c r="D266" s="223">
        <v>0</v>
      </c>
      <c r="E266" s="223">
        <v>0</v>
      </c>
      <c r="F266" s="223">
        <v>0</v>
      </c>
      <c r="G266" s="223">
        <v>0</v>
      </c>
      <c r="H266" s="223">
        <v>0</v>
      </c>
      <c r="I266" s="256">
        <v>0</v>
      </c>
      <c r="J266" s="275"/>
      <c r="L266" s="226"/>
    </row>
    <row r="267" spans="1:12" ht="25.5">
      <c r="A267" s="65">
        <v>4</v>
      </c>
      <c r="B267" s="35" t="s">
        <v>146</v>
      </c>
      <c r="C267" s="49" t="s">
        <v>143</v>
      </c>
      <c r="D267" s="117">
        <v>71020</v>
      </c>
      <c r="E267" s="117">
        <v>0</v>
      </c>
      <c r="F267" s="117">
        <v>0</v>
      </c>
      <c r="G267" s="117">
        <v>71020</v>
      </c>
      <c r="H267" s="117">
        <v>0</v>
      </c>
      <c r="I267" s="256">
        <v>0</v>
      </c>
      <c r="J267" s="275"/>
      <c r="L267" s="117"/>
    </row>
    <row r="268" spans="1:12" ht="25.5">
      <c r="A268" s="65">
        <v>5</v>
      </c>
      <c r="B268" s="35" t="s">
        <v>219</v>
      </c>
      <c r="C268" s="49" t="s">
        <v>143</v>
      </c>
      <c r="D268" s="117">
        <v>1662450</v>
      </c>
      <c r="E268" s="117">
        <v>0</v>
      </c>
      <c r="F268" s="117">
        <v>0</v>
      </c>
      <c r="G268" s="117">
        <v>1662450</v>
      </c>
      <c r="H268" s="117">
        <v>0</v>
      </c>
      <c r="I268" s="256">
        <v>0</v>
      </c>
      <c r="J268" s="275"/>
      <c r="L268" s="117"/>
    </row>
    <row r="269" spans="1:12" ht="25.5">
      <c r="A269" s="65">
        <v>6</v>
      </c>
      <c r="B269" s="35" t="s">
        <v>147</v>
      </c>
      <c r="C269" s="49" t="s">
        <v>143</v>
      </c>
      <c r="D269" s="117">
        <v>301300</v>
      </c>
      <c r="E269" s="117">
        <v>0</v>
      </c>
      <c r="F269" s="117">
        <v>0</v>
      </c>
      <c r="G269" s="117">
        <v>301300</v>
      </c>
      <c r="H269" s="117">
        <v>0</v>
      </c>
      <c r="I269" s="256">
        <v>0</v>
      </c>
      <c r="J269" s="275"/>
      <c r="L269" s="117"/>
    </row>
    <row r="270" spans="1:12" ht="25.5">
      <c r="A270" s="65">
        <v>7</v>
      </c>
      <c r="B270" s="35" t="s">
        <v>148</v>
      </c>
      <c r="C270" s="49" t="s">
        <v>143</v>
      </c>
      <c r="D270" s="117">
        <v>19830</v>
      </c>
      <c r="E270" s="117">
        <v>0</v>
      </c>
      <c r="F270" s="117">
        <v>0</v>
      </c>
      <c r="G270" s="117">
        <v>19830</v>
      </c>
      <c r="H270" s="117">
        <v>0</v>
      </c>
      <c r="I270" s="256">
        <v>0</v>
      </c>
      <c r="J270" s="275"/>
      <c r="L270" s="117"/>
    </row>
    <row r="271" spans="1:12" ht="25.5">
      <c r="A271" s="65">
        <v>8</v>
      </c>
      <c r="B271" s="35" t="s">
        <v>149</v>
      </c>
      <c r="C271" s="49" t="s">
        <v>143</v>
      </c>
      <c r="D271" s="117">
        <v>67193</v>
      </c>
      <c r="E271" s="117">
        <v>0</v>
      </c>
      <c r="F271" s="117">
        <v>0</v>
      </c>
      <c r="G271" s="117">
        <v>67193</v>
      </c>
      <c r="H271" s="117">
        <v>0</v>
      </c>
      <c r="I271" s="256">
        <v>0</v>
      </c>
      <c r="J271" s="275"/>
      <c r="L271" s="117"/>
    </row>
    <row r="272" spans="1:12" ht="25.5">
      <c r="A272" s="65">
        <v>9</v>
      </c>
      <c r="B272" s="35" t="s">
        <v>110</v>
      </c>
      <c r="C272" s="49" t="s">
        <v>143</v>
      </c>
      <c r="D272" s="117">
        <v>219220</v>
      </c>
      <c r="E272" s="117">
        <v>0</v>
      </c>
      <c r="F272" s="117">
        <v>0</v>
      </c>
      <c r="G272" s="117">
        <v>219220</v>
      </c>
      <c r="H272" s="117">
        <v>0</v>
      </c>
      <c r="I272" s="256">
        <v>0</v>
      </c>
      <c r="J272" s="275"/>
      <c r="L272" s="117"/>
    </row>
    <row r="273" spans="1:12" ht="36.75" customHeight="1">
      <c r="A273" s="65">
        <v>10</v>
      </c>
      <c r="B273" s="35" t="s">
        <v>123</v>
      </c>
      <c r="C273" s="49" t="s">
        <v>143</v>
      </c>
      <c r="D273" s="117">
        <v>1444780</v>
      </c>
      <c r="E273" s="117">
        <v>0</v>
      </c>
      <c r="F273" s="117">
        <v>0</v>
      </c>
      <c r="G273" s="117">
        <v>1444780</v>
      </c>
      <c r="H273" s="117">
        <v>0</v>
      </c>
      <c r="I273" s="256">
        <v>0</v>
      </c>
      <c r="J273" s="275"/>
      <c r="L273" s="117"/>
    </row>
    <row r="274" spans="1:12" ht="27.75" customHeight="1">
      <c r="A274" s="65">
        <v>11</v>
      </c>
      <c r="B274" s="224" t="s">
        <v>196</v>
      </c>
      <c r="C274" s="222" t="s">
        <v>143</v>
      </c>
      <c r="D274" s="223">
        <v>719895</v>
      </c>
      <c r="E274" s="223">
        <v>0</v>
      </c>
      <c r="F274" s="223">
        <v>0</v>
      </c>
      <c r="G274" s="223">
        <v>719895</v>
      </c>
      <c r="H274" s="223">
        <v>0</v>
      </c>
      <c r="I274" s="267">
        <v>0</v>
      </c>
      <c r="J274" s="276"/>
      <c r="K274" s="225"/>
      <c r="L274" s="223"/>
    </row>
    <row r="275" spans="1:12" ht="21.75" customHeight="1">
      <c r="A275" s="65"/>
      <c r="B275" s="35" t="s">
        <v>320</v>
      </c>
      <c r="C275" s="49" t="s">
        <v>143</v>
      </c>
      <c r="D275" s="117">
        <v>319500</v>
      </c>
      <c r="E275" s="117">
        <v>0</v>
      </c>
      <c r="F275" s="117">
        <v>0</v>
      </c>
      <c r="G275" s="117">
        <v>319500</v>
      </c>
      <c r="H275" s="117">
        <v>0</v>
      </c>
      <c r="I275" s="256">
        <v>0</v>
      </c>
      <c r="J275" s="275"/>
      <c r="L275" s="215"/>
    </row>
    <row r="276" spans="1:12" ht="22.5" customHeight="1">
      <c r="A276" s="65">
        <v>12</v>
      </c>
      <c r="B276" s="35" t="s">
        <v>303</v>
      </c>
      <c r="C276" s="49" t="s">
        <v>143</v>
      </c>
      <c r="D276" s="117">
        <v>60910</v>
      </c>
      <c r="E276" s="117"/>
      <c r="F276" s="117"/>
      <c r="G276" s="117">
        <v>60910</v>
      </c>
      <c r="H276" s="117"/>
      <c r="I276" s="256"/>
      <c r="J276" s="275"/>
      <c r="L276" s="215"/>
    </row>
    <row r="277" spans="1:12" s="188" customFormat="1" ht="12.75">
      <c r="A277" s="63"/>
      <c r="B277" s="36" t="s">
        <v>55</v>
      </c>
      <c r="C277" s="49"/>
      <c r="D277" s="132">
        <f>SUM(D264:D276)</f>
        <v>5175964</v>
      </c>
      <c r="E277" s="132">
        <v>0</v>
      </c>
      <c r="F277" s="132">
        <v>0</v>
      </c>
      <c r="G277" s="132">
        <f>SUM(G264:G276)</f>
        <v>5175964</v>
      </c>
      <c r="H277" s="132">
        <v>0</v>
      </c>
      <c r="I277" s="259">
        <v>0</v>
      </c>
      <c r="J277" s="277"/>
      <c r="L277" s="189"/>
    </row>
    <row r="278" spans="1:10" ht="12.75">
      <c r="A278" s="63"/>
      <c r="B278" s="36"/>
      <c r="C278" s="49"/>
      <c r="D278" s="132"/>
      <c r="E278" s="132"/>
      <c r="F278" s="132"/>
      <c r="G278" s="132"/>
      <c r="H278" s="132"/>
      <c r="I278" s="259"/>
      <c r="J278" s="31"/>
    </row>
    <row r="279" spans="1:10" ht="12.75">
      <c r="A279" s="63"/>
      <c r="B279" s="36" t="s">
        <v>213</v>
      </c>
      <c r="C279" s="49"/>
      <c r="D279" s="117"/>
      <c r="E279" s="117"/>
      <c r="F279" s="117"/>
      <c r="G279" s="117"/>
      <c r="H279" s="117"/>
      <c r="I279" s="256"/>
      <c r="J279" s="31"/>
    </row>
    <row r="280" spans="1:10" ht="23.25" customHeight="1">
      <c r="A280" s="65">
        <v>1</v>
      </c>
      <c r="B280" s="35" t="s">
        <v>150</v>
      </c>
      <c r="C280" s="49" t="s">
        <v>151</v>
      </c>
      <c r="D280" s="117">
        <v>72300</v>
      </c>
      <c r="E280" s="117">
        <v>0</v>
      </c>
      <c r="F280" s="117">
        <v>0</v>
      </c>
      <c r="G280" s="117">
        <v>68685</v>
      </c>
      <c r="H280" s="117">
        <v>3615</v>
      </c>
      <c r="I280" s="256">
        <v>1258</v>
      </c>
      <c r="J280" s="275"/>
    </row>
    <row r="281" spans="1:10" ht="12.75">
      <c r="A281" s="65">
        <v>2</v>
      </c>
      <c r="B281" s="35" t="s">
        <v>152</v>
      </c>
      <c r="C281" s="49" t="s">
        <v>151</v>
      </c>
      <c r="D281" s="117">
        <v>72300</v>
      </c>
      <c r="E281" s="117">
        <v>0</v>
      </c>
      <c r="F281" s="117">
        <v>0</v>
      </c>
      <c r="G281" s="117">
        <v>68685</v>
      </c>
      <c r="H281" s="117">
        <v>3615</v>
      </c>
      <c r="I281" s="256">
        <v>727</v>
      </c>
      <c r="J281" s="275"/>
    </row>
    <row r="282" spans="1:10" ht="12.75">
      <c r="A282" s="65">
        <v>3</v>
      </c>
      <c r="B282" s="35" t="s">
        <v>153</v>
      </c>
      <c r="C282" s="49" t="s">
        <v>151</v>
      </c>
      <c r="D282" s="117">
        <v>72300</v>
      </c>
      <c r="E282" s="117">
        <v>0</v>
      </c>
      <c r="F282" s="117">
        <v>0</v>
      </c>
      <c r="G282" s="117">
        <v>68685</v>
      </c>
      <c r="H282" s="117">
        <v>3615</v>
      </c>
      <c r="I282" s="256">
        <v>707</v>
      </c>
      <c r="J282" s="275"/>
    </row>
    <row r="283" spans="1:10" ht="12.75">
      <c r="A283" s="65">
        <v>4</v>
      </c>
      <c r="B283" s="35" t="s">
        <v>154</v>
      </c>
      <c r="C283" s="49" t="s">
        <v>151</v>
      </c>
      <c r="D283" s="117">
        <v>72300</v>
      </c>
      <c r="E283" s="117">
        <v>0</v>
      </c>
      <c r="F283" s="117">
        <v>0</v>
      </c>
      <c r="G283" s="117">
        <v>68685</v>
      </c>
      <c r="H283" s="117">
        <v>3615</v>
      </c>
      <c r="I283" s="256">
        <v>575</v>
      </c>
      <c r="J283" s="275"/>
    </row>
    <row r="284" spans="1:10" ht="12.75">
      <c r="A284" s="65">
        <v>5</v>
      </c>
      <c r="B284" s="35" t="s">
        <v>155</v>
      </c>
      <c r="C284" s="49" t="s">
        <v>151</v>
      </c>
      <c r="D284" s="117">
        <v>72300</v>
      </c>
      <c r="E284" s="117">
        <v>0</v>
      </c>
      <c r="F284" s="117">
        <v>0</v>
      </c>
      <c r="G284" s="117">
        <v>68685</v>
      </c>
      <c r="H284" s="117">
        <v>3615</v>
      </c>
      <c r="I284" s="256">
        <v>782</v>
      </c>
      <c r="J284" s="275"/>
    </row>
    <row r="285" spans="1:10" ht="12.75">
      <c r="A285" s="65">
        <v>6</v>
      </c>
      <c r="B285" s="35" t="s">
        <v>156</v>
      </c>
      <c r="C285" s="49" t="s">
        <v>151</v>
      </c>
      <c r="D285" s="117">
        <v>72300</v>
      </c>
      <c r="E285" s="117">
        <v>0</v>
      </c>
      <c r="F285" s="117">
        <v>0</v>
      </c>
      <c r="G285" s="117">
        <v>68685</v>
      </c>
      <c r="H285" s="117">
        <v>3615</v>
      </c>
      <c r="I285" s="256">
        <v>421</v>
      </c>
      <c r="J285" s="275"/>
    </row>
    <row r="286" spans="1:10" ht="12.75">
      <c r="A286" s="65">
        <v>7</v>
      </c>
      <c r="B286" s="35" t="s">
        <v>96</v>
      </c>
      <c r="C286" s="49" t="s">
        <v>151</v>
      </c>
      <c r="D286" s="117">
        <v>72300</v>
      </c>
      <c r="E286" s="117">
        <v>0</v>
      </c>
      <c r="F286" s="117">
        <v>0</v>
      </c>
      <c r="G286" s="117">
        <v>68685</v>
      </c>
      <c r="H286" s="117">
        <v>3615</v>
      </c>
      <c r="I286" s="256">
        <v>1270</v>
      </c>
      <c r="J286" s="275"/>
    </row>
    <row r="287" spans="1:10" s="188" customFormat="1" ht="12.75">
      <c r="A287" s="63"/>
      <c r="B287" s="36" t="s">
        <v>55</v>
      </c>
      <c r="C287" s="49"/>
      <c r="D287" s="132">
        <v>506100</v>
      </c>
      <c r="E287" s="132">
        <v>0</v>
      </c>
      <c r="F287" s="132">
        <v>0</v>
      </c>
      <c r="G287" s="132">
        <v>480795</v>
      </c>
      <c r="H287" s="132">
        <v>25305</v>
      </c>
      <c r="I287" s="259">
        <v>5740</v>
      </c>
      <c r="J287" s="31"/>
    </row>
    <row r="288" spans="1:10" ht="12.75">
      <c r="A288" s="63"/>
      <c r="B288" s="36"/>
      <c r="C288" s="49"/>
      <c r="D288" s="132"/>
      <c r="E288" s="132"/>
      <c r="F288" s="132"/>
      <c r="G288" s="132"/>
      <c r="H288" s="132"/>
      <c r="I288" s="259"/>
      <c r="J288" s="31"/>
    </row>
    <row r="289" spans="1:10" ht="12.75">
      <c r="A289" s="63"/>
      <c r="B289" s="36" t="s">
        <v>204</v>
      </c>
      <c r="C289" s="49"/>
      <c r="D289" s="117"/>
      <c r="E289" s="117"/>
      <c r="F289" s="117"/>
      <c r="G289" s="117"/>
      <c r="H289" s="117"/>
      <c r="I289" s="256"/>
      <c r="J289" s="31"/>
    </row>
    <row r="290" spans="1:10" ht="25.5">
      <c r="A290" s="65">
        <v>1</v>
      </c>
      <c r="B290" s="35" t="s">
        <v>157</v>
      </c>
      <c r="C290" s="49" t="s">
        <v>158</v>
      </c>
      <c r="D290" s="117">
        <v>332460</v>
      </c>
      <c r="E290" s="117">
        <v>0</v>
      </c>
      <c r="F290" s="117">
        <v>0</v>
      </c>
      <c r="G290" s="117">
        <v>249345</v>
      </c>
      <c r="H290" s="117">
        <v>83115</v>
      </c>
      <c r="I290" s="256">
        <v>19801</v>
      </c>
      <c r="J290" s="275"/>
    </row>
    <row r="291" spans="1:10" ht="25.5">
      <c r="A291" s="65">
        <v>2</v>
      </c>
      <c r="B291" s="35" t="s">
        <v>159</v>
      </c>
      <c r="C291" s="49" t="s">
        <v>158</v>
      </c>
      <c r="D291" s="117">
        <v>166230</v>
      </c>
      <c r="E291" s="117">
        <v>0</v>
      </c>
      <c r="F291" s="117">
        <v>0</v>
      </c>
      <c r="G291" s="117">
        <v>124673</v>
      </c>
      <c r="H291" s="117">
        <v>41558</v>
      </c>
      <c r="I291" s="256">
        <v>12010</v>
      </c>
      <c r="J291" s="275"/>
    </row>
    <row r="292" spans="1:10" ht="25.5">
      <c r="A292" s="65">
        <v>3</v>
      </c>
      <c r="B292" s="35" t="s">
        <v>160</v>
      </c>
      <c r="C292" s="49" t="s">
        <v>158</v>
      </c>
      <c r="D292" s="117">
        <v>332460</v>
      </c>
      <c r="E292" s="117">
        <v>0</v>
      </c>
      <c r="F292" s="117">
        <v>0</v>
      </c>
      <c r="G292" s="117">
        <v>249345</v>
      </c>
      <c r="H292" s="117">
        <v>83115</v>
      </c>
      <c r="I292" s="256">
        <v>28846</v>
      </c>
      <c r="J292" s="275"/>
    </row>
    <row r="293" spans="1:10" ht="25.5">
      <c r="A293" s="65">
        <v>4</v>
      </c>
      <c r="B293" s="35" t="s">
        <v>161</v>
      </c>
      <c r="C293" s="49" t="s">
        <v>158</v>
      </c>
      <c r="D293" s="117">
        <v>144799</v>
      </c>
      <c r="E293" s="117">
        <v>0</v>
      </c>
      <c r="F293" s="117">
        <v>0</v>
      </c>
      <c r="G293" s="117">
        <v>108599</v>
      </c>
      <c r="H293" s="117">
        <v>36200</v>
      </c>
      <c r="I293" s="256">
        <v>3344</v>
      </c>
      <c r="J293" s="275"/>
    </row>
    <row r="294" spans="1:10" ht="25.5">
      <c r="A294" s="65">
        <v>5</v>
      </c>
      <c r="B294" s="35" t="s">
        <v>162</v>
      </c>
      <c r="C294" s="49" t="s">
        <v>158</v>
      </c>
      <c r="D294" s="117">
        <v>144799</v>
      </c>
      <c r="E294" s="117">
        <v>0</v>
      </c>
      <c r="F294" s="117">
        <v>0</v>
      </c>
      <c r="G294" s="117">
        <v>108599</v>
      </c>
      <c r="H294" s="117">
        <v>36200</v>
      </c>
      <c r="I294" s="256">
        <v>12039</v>
      </c>
      <c r="J294" s="275"/>
    </row>
    <row r="295" spans="1:10" ht="25.5">
      <c r="A295" s="65">
        <v>6</v>
      </c>
      <c r="B295" s="35" t="s">
        <v>163</v>
      </c>
      <c r="C295" s="49" t="s">
        <v>158</v>
      </c>
      <c r="D295" s="117">
        <v>137665</v>
      </c>
      <c r="E295" s="117">
        <v>0</v>
      </c>
      <c r="F295" s="117">
        <v>0</v>
      </c>
      <c r="G295" s="117">
        <v>103249</v>
      </c>
      <c r="H295" s="117">
        <v>34416</v>
      </c>
      <c r="I295" s="256">
        <v>5995</v>
      </c>
      <c r="J295" s="275"/>
    </row>
    <row r="296" spans="1:10" ht="25.5">
      <c r="A296" s="65">
        <v>7</v>
      </c>
      <c r="B296" s="35" t="s">
        <v>164</v>
      </c>
      <c r="C296" s="49" t="s">
        <v>158</v>
      </c>
      <c r="D296" s="117">
        <v>73342</v>
      </c>
      <c r="E296" s="117">
        <v>0</v>
      </c>
      <c r="F296" s="117">
        <v>0</v>
      </c>
      <c r="G296" s="117">
        <v>55007</v>
      </c>
      <c r="H296" s="117">
        <v>18336</v>
      </c>
      <c r="I296" s="256">
        <v>6706</v>
      </c>
      <c r="J296" s="275"/>
    </row>
    <row r="297" spans="1:10" ht="25.5">
      <c r="A297" s="65">
        <v>8</v>
      </c>
      <c r="B297" s="35" t="s">
        <v>323</v>
      </c>
      <c r="C297" s="49" t="s">
        <v>158</v>
      </c>
      <c r="D297" s="117">
        <v>36671</v>
      </c>
      <c r="E297" s="117">
        <v>0</v>
      </c>
      <c r="F297" s="117">
        <v>0</v>
      </c>
      <c r="G297" s="117">
        <v>27503</v>
      </c>
      <c r="H297" s="117">
        <v>9168</v>
      </c>
      <c r="I297" s="256">
        <v>1789</v>
      </c>
      <c r="J297" s="275"/>
    </row>
    <row r="298" spans="1:10" ht="25.5">
      <c r="A298" s="65">
        <v>9</v>
      </c>
      <c r="B298" s="35" t="s">
        <v>324</v>
      </c>
      <c r="C298" s="49" t="s">
        <v>158</v>
      </c>
      <c r="D298" s="117">
        <v>36671</v>
      </c>
      <c r="E298" s="117">
        <v>0</v>
      </c>
      <c r="F298" s="117">
        <v>0</v>
      </c>
      <c r="G298" s="117">
        <v>27503</v>
      </c>
      <c r="H298" s="117">
        <v>9168</v>
      </c>
      <c r="I298" s="256">
        <v>3563</v>
      </c>
      <c r="J298" s="275"/>
    </row>
    <row r="299" spans="1:10" ht="25.5">
      <c r="A299" s="65">
        <v>10</v>
      </c>
      <c r="B299" s="35" t="s">
        <v>322</v>
      </c>
      <c r="C299" s="49" t="s">
        <v>158</v>
      </c>
      <c r="D299" s="117">
        <v>264884</v>
      </c>
      <c r="E299" s="117">
        <v>0</v>
      </c>
      <c r="F299" s="117">
        <v>0</v>
      </c>
      <c r="G299" s="117">
        <v>198663</v>
      </c>
      <c r="H299" s="117">
        <v>66221</v>
      </c>
      <c r="I299" s="256">
        <v>23983</v>
      </c>
      <c r="J299" s="275"/>
    </row>
    <row r="300" spans="1:10" ht="25.5">
      <c r="A300" s="65">
        <v>11</v>
      </c>
      <c r="B300" s="35" t="s">
        <v>10</v>
      </c>
      <c r="C300" s="49" t="s">
        <v>158</v>
      </c>
      <c r="D300" s="117">
        <v>36671</v>
      </c>
      <c r="E300" s="117">
        <v>0</v>
      </c>
      <c r="F300" s="117">
        <v>0</v>
      </c>
      <c r="G300" s="117">
        <v>27503</v>
      </c>
      <c r="H300" s="117">
        <v>9168</v>
      </c>
      <c r="I300" s="256">
        <v>1726</v>
      </c>
      <c r="J300" s="275"/>
    </row>
    <row r="301" spans="1:10" s="19" customFormat="1" ht="25.5">
      <c r="A301" s="65">
        <v>12</v>
      </c>
      <c r="B301" s="163" t="s">
        <v>293</v>
      </c>
      <c r="C301" s="49" t="s">
        <v>158</v>
      </c>
      <c r="D301" s="142">
        <v>1388060</v>
      </c>
      <c r="E301" s="142">
        <v>1226351</v>
      </c>
      <c r="F301" s="142">
        <v>46153</v>
      </c>
      <c r="G301" s="142">
        <v>46153</v>
      </c>
      <c r="H301" s="195">
        <v>69403</v>
      </c>
      <c r="I301" s="257">
        <v>9924.93607972851</v>
      </c>
      <c r="J301" s="275"/>
    </row>
    <row r="302" spans="1:10" s="19" customFormat="1" ht="25.5">
      <c r="A302" s="65">
        <v>13</v>
      </c>
      <c r="B302" s="164" t="s">
        <v>294</v>
      </c>
      <c r="C302" s="49" t="s">
        <v>158</v>
      </c>
      <c r="D302" s="142">
        <v>2776120</v>
      </c>
      <c r="E302" s="142">
        <v>2452702</v>
      </c>
      <c r="F302" s="142">
        <v>92306</v>
      </c>
      <c r="G302" s="142">
        <v>92306</v>
      </c>
      <c r="H302" s="195">
        <v>138806</v>
      </c>
      <c r="I302" s="257">
        <v>24689.74143030166</v>
      </c>
      <c r="J302" s="275"/>
    </row>
    <row r="303" spans="1:10" s="19" customFormat="1" ht="25.5">
      <c r="A303" s="65">
        <v>14</v>
      </c>
      <c r="B303" s="164" t="s">
        <v>295</v>
      </c>
      <c r="C303" s="49" t="s">
        <v>158</v>
      </c>
      <c r="D303" s="142">
        <v>2776120</v>
      </c>
      <c r="E303" s="142">
        <v>2452702</v>
      </c>
      <c r="F303" s="142">
        <v>92306</v>
      </c>
      <c r="G303" s="142">
        <v>92306</v>
      </c>
      <c r="H303" s="195">
        <v>138806</v>
      </c>
      <c r="I303" s="257">
        <v>31275.431529475863</v>
      </c>
      <c r="J303" s="275"/>
    </row>
    <row r="304" spans="1:10" s="19" customFormat="1" ht="25.5">
      <c r="A304" s="65">
        <v>15</v>
      </c>
      <c r="B304" s="164" t="s">
        <v>296</v>
      </c>
      <c r="C304" s="49" t="s">
        <v>158</v>
      </c>
      <c r="D304" s="142">
        <v>2776120</v>
      </c>
      <c r="E304" s="142">
        <v>2452702</v>
      </c>
      <c r="F304" s="142">
        <v>92306</v>
      </c>
      <c r="G304" s="142">
        <v>92306</v>
      </c>
      <c r="H304" s="195">
        <v>138806</v>
      </c>
      <c r="I304" s="257">
        <v>0</v>
      </c>
      <c r="J304" s="275"/>
    </row>
    <row r="305" spans="1:10" s="19" customFormat="1" ht="25.5">
      <c r="A305" s="65">
        <v>16</v>
      </c>
      <c r="B305" s="35" t="s">
        <v>259</v>
      </c>
      <c r="C305" s="49" t="s">
        <v>158</v>
      </c>
      <c r="D305" s="142">
        <v>2776120</v>
      </c>
      <c r="E305" s="117">
        <v>2452702</v>
      </c>
      <c r="F305" s="117">
        <v>92306</v>
      </c>
      <c r="G305" s="117">
        <v>92306</v>
      </c>
      <c r="H305" s="117">
        <v>138806</v>
      </c>
      <c r="I305" s="257">
        <v>45127.399723657945</v>
      </c>
      <c r="J305" s="275"/>
    </row>
    <row r="306" spans="1:11" s="19" customFormat="1" ht="25.5">
      <c r="A306" s="65">
        <v>17</v>
      </c>
      <c r="B306" s="35" t="s">
        <v>27</v>
      </c>
      <c r="C306" s="49" t="s">
        <v>158</v>
      </c>
      <c r="D306" s="142">
        <v>2776120</v>
      </c>
      <c r="E306" s="117">
        <v>2452702</v>
      </c>
      <c r="F306" s="117">
        <v>92306</v>
      </c>
      <c r="G306" s="117">
        <v>92306</v>
      </c>
      <c r="H306" s="117">
        <v>138806</v>
      </c>
      <c r="I306" s="257">
        <v>29590.332578002435</v>
      </c>
      <c r="J306" s="275"/>
      <c r="K306" s="152"/>
    </row>
    <row r="307" spans="1:10" s="19" customFormat="1" ht="25.5">
      <c r="A307" s="65">
        <v>18</v>
      </c>
      <c r="B307" s="35" t="s">
        <v>28</v>
      </c>
      <c r="C307" s="49" t="s">
        <v>158</v>
      </c>
      <c r="D307" s="142">
        <v>2776120</v>
      </c>
      <c r="E307" s="117">
        <v>2452702</v>
      </c>
      <c r="F307" s="117">
        <v>92306</v>
      </c>
      <c r="G307" s="117">
        <v>92306</v>
      </c>
      <c r="H307" s="117">
        <v>138806</v>
      </c>
      <c r="I307" s="257">
        <v>30418.044354038484</v>
      </c>
      <c r="J307" s="275"/>
    </row>
    <row r="308" spans="1:10" s="19" customFormat="1" ht="25.5">
      <c r="A308" s="65">
        <v>19</v>
      </c>
      <c r="B308" s="35" t="s">
        <v>267</v>
      </c>
      <c r="C308" s="49" t="s">
        <v>158</v>
      </c>
      <c r="D308" s="142">
        <v>1388060</v>
      </c>
      <c r="E308" s="117">
        <v>1226351</v>
      </c>
      <c r="F308" s="117">
        <v>46153</v>
      </c>
      <c r="G308" s="117">
        <v>46153</v>
      </c>
      <c r="H308" s="117">
        <v>69403</v>
      </c>
      <c r="I308" s="257">
        <v>32948</v>
      </c>
      <c r="J308" s="275"/>
    </row>
    <row r="309" spans="1:10" s="94" customFormat="1" ht="23.25" customHeight="1">
      <c r="A309" s="63"/>
      <c r="B309" s="36" t="s">
        <v>55</v>
      </c>
      <c r="C309" s="49"/>
      <c r="D309" s="132">
        <f>SUM(E309:H309)</f>
        <v>21139494</v>
      </c>
      <c r="E309" s="132">
        <f>SUM(E290:E308)</f>
        <v>17168914</v>
      </c>
      <c r="F309" s="132">
        <f>SUM(F290:F308)</f>
        <v>646142</v>
      </c>
      <c r="G309" s="132">
        <f>SUM(G290:G308)</f>
        <v>1926131</v>
      </c>
      <c r="H309" s="132">
        <f>SUM(H290:H308)</f>
        <v>1398307</v>
      </c>
      <c r="I309" s="259">
        <f>SUM(I290:I308)</f>
        <v>323775.8856952049</v>
      </c>
      <c r="J309" s="31"/>
    </row>
    <row r="310" spans="1:10" ht="12.75">
      <c r="A310" s="63"/>
      <c r="B310" s="36"/>
      <c r="C310" s="49"/>
      <c r="D310" s="132"/>
      <c r="E310" s="132"/>
      <c r="F310" s="132"/>
      <c r="G310" s="132"/>
      <c r="H310" s="132"/>
      <c r="I310" s="259"/>
      <c r="J310" s="31"/>
    </row>
    <row r="311" spans="1:10" ht="12.75">
      <c r="A311" s="63"/>
      <c r="B311" s="36"/>
      <c r="C311" s="49"/>
      <c r="D311" s="132"/>
      <c r="E311" s="132"/>
      <c r="F311" s="132"/>
      <c r="G311" s="132"/>
      <c r="H311" s="132"/>
      <c r="I311" s="259"/>
      <c r="J311" s="31"/>
    </row>
    <row r="312" spans="1:10" ht="12.75">
      <c r="A312" s="63"/>
      <c r="B312" s="36" t="s">
        <v>205</v>
      </c>
      <c r="C312" s="49"/>
      <c r="D312" s="132"/>
      <c r="E312" s="132"/>
      <c r="F312" s="132"/>
      <c r="G312" s="132"/>
      <c r="H312" s="132"/>
      <c r="I312" s="259"/>
      <c r="J312" s="31"/>
    </row>
    <row r="313" spans="1:10" ht="12.75">
      <c r="A313" s="65">
        <v>1</v>
      </c>
      <c r="B313" s="35" t="s">
        <v>168</v>
      </c>
      <c r="C313" s="49" t="s">
        <v>169</v>
      </c>
      <c r="D313" s="117">
        <v>212625</v>
      </c>
      <c r="E313" s="117">
        <v>0</v>
      </c>
      <c r="F313" s="117">
        <v>0</v>
      </c>
      <c r="G313" s="117">
        <v>201993.75</v>
      </c>
      <c r="H313" s="117">
        <v>10631.25</v>
      </c>
      <c r="I313" s="256">
        <v>6847</v>
      </c>
      <c r="J313" s="275"/>
    </row>
    <row r="314" spans="1:10" ht="12.75">
      <c r="A314" s="65">
        <v>2</v>
      </c>
      <c r="B314" s="35" t="s">
        <v>170</v>
      </c>
      <c r="C314" s="49" t="s">
        <v>169</v>
      </c>
      <c r="D314" s="117">
        <v>210204</v>
      </c>
      <c r="E314" s="117">
        <v>0</v>
      </c>
      <c r="F314" s="117">
        <v>0</v>
      </c>
      <c r="G314" s="117">
        <v>199693.8</v>
      </c>
      <c r="H314" s="117">
        <v>10510.2</v>
      </c>
      <c r="I314" s="256">
        <v>5897</v>
      </c>
      <c r="J314" s="275"/>
    </row>
    <row r="315" spans="1:10" ht="12.75">
      <c r="A315" s="65">
        <v>3</v>
      </c>
      <c r="B315" s="35" t="s">
        <v>171</v>
      </c>
      <c r="C315" s="49" t="s">
        <v>169</v>
      </c>
      <c r="D315" s="117">
        <v>454625</v>
      </c>
      <c r="E315" s="117">
        <v>0</v>
      </c>
      <c r="F315" s="117">
        <v>0</v>
      </c>
      <c r="G315" s="117">
        <v>431893.75</v>
      </c>
      <c r="H315" s="117">
        <v>22731.25</v>
      </c>
      <c r="I315" s="256">
        <v>11091</v>
      </c>
      <c r="J315" s="275"/>
    </row>
    <row r="316" spans="1:10" ht="12.75">
      <c r="A316" s="65">
        <v>4</v>
      </c>
      <c r="B316" s="35" t="s">
        <v>172</v>
      </c>
      <c r="C316" s="49" t="s">
        <v>169</v>
      </c>
      <c r="D316" s="117">
        <v>452431</v>
      </c>
      <c r="E316" s="117">
        <v>0</v>
      </c>
      <c r="F316" s="117">
        <v>0</v>
      </c>
      <c r="G316" s="117">
        <v>429810</v>
      </c>
      <c r="H316" s="117">
        <v>22621</v>
      </c>
      <c r="I316" s="256">
        <v>4449</v>
      </c>
      <c r="J316" s="275"/>
    </row>
    <row r="317" spans="1:10" ht="12.75">
      <c r="A317" s="65">
        <v>5</v>
      </c>
      <c r="B317" s="35" t="s">
        <v>173</v>
      </c>
      <c r="C317" s="49" t="s">
        <v>169</v>
      </c>
      <c r="D317" s="117">
        <v>343478</v>
      </c>
      <c r="E317" s="117">
        <v>0</v>
      </c>
      <c r="F317" s="117">
        <v>0</v>
      </c>
      <c r="G317" s="117">
        <v>326304.1</v>
      </c>
      <c r="H317" s="117">
        <v>17173.9</v>
      </c>
      <c r="I317" s="256">
        <v>3555</v>
      </c>
      <c r="J317" s="275"/>
    </row>
    <row r="318" spans="1:10" ht="12.75">
      <c r="A318" s="65">
        <v>6</v>
      </c>
      <c r="B318" s="35" t="s">
        <v>174</v>
      </c>
      <c r="C318" s="49" t="s">
        <v>169</v>
      </c>
      <c r="D318" s="117">
        <v>148888</v>
      </c>
      <c r="E318" s="117">
        <v>0</v>
      </c>
      <c r="F318" s="117">
        <v>0</v>
      </c>
      <c r="G318" s="117">
        <v>141443.6</v>
      </c>
      <c r="H318" s="117">
        <v>7444.4</v>
      </c>
      <c r="I318" s="256">
        <v>2197</v>
      </c>
      <c r="J318" s="275"/>
    </row>
    <row r="319" spans="1:10" ht="12.75">
      <c r="A319" s="65">
        <v>7</v>
      </c>
      <c r="B319" s="35" t="s">
        <v>175</v>
      </c>
      <c r="C319" s="49" t="s">
        <v>169</v>
      </c>
      <c r="D319" s="117">
        <v>853183</v>
      </c>
      <c r="E319" s="117">
        <v>0</v>
      </c>
      <c r="F319" s="117">
        <v>0</v>
      </c>
      <c r="G319" s="117">
        <v>810523.85</v>
      </c>
      <c r="H319" s="117">
        <v>42659.15</v>
      </c>
      <c r="I319" s="256">
        <v>18035</v>
      </c>
      <c r="J319" s="275"/>
    </row>
    <row r="320" spans="1:10" ht="12.75">
      <c r="A320" s="65">
        <v>8</v>
      </c>
      <c r="B320" s="35" t="s">
        <v>176</v>
      </c>
      <c r="C320" s="49" t="s">
        <v>169</v>
      </c>
      <c r="D320" s="117">
        <v>23980</v>
      </c>
      <c r="E320" s="117">
        <v>0</v>
      </c>
      <c r="F320" s="117">
        <v>0</v>
      </c>
      <c r="G320" s="117">
        <v>23980</v>
      </c>
      <c r="H320" s="117">
        <v>0</v>
      </c>
      <c r="I320" s="256">
        <v>0</v>
      </c>
      <c r="J320" s="275"/>
    </row>
    <row r="321" spans="1:10" ht="51">
      <c r="A321" s="65">
        <v>9</v>
      </c>
      <c r="B321" s="15" t="s">
        <v>177</v>
      </c>
      <c r="C321" s="49" t="s">
        <v>169</v>
      </c>
      <c r="D321" s="117">
        <v>98657</v>
      </c>
      <c r="E321" s="117">
        <v>0</v>
      </c>
      <c r="F321" s="117">
        <v>0</v>
      </c>
      <c r="G321" s="117">
        <v>98657</v>
      </c>
      <c r="H321" s="117">
        <v>0</v>
      </c>
      <c r="I321" s="256">
        <v>0</v>
      </c>
      <c r="J321" s="275"/>
    </row>
    <row r="322" spans="1:10" ht="38.25">
      <c r="A322" s="65">
        <v>10</v>
      </c>
      <c r="B322" s="15" t="s">
        <v>178</v>
      </c>
      <c r="C322" s="49" t="s">
        <v>169</v>
      </c>
      <c r="D322" s="117">
        <v>431736</v>
      </c>
      <c r="E322" s="117">
        <v>0</v>
      </c>
      <c r="F322" s="117">
        <v>0</v>
      </c>
      <c r="G322" s="117">
        <v>431736</v>
      </c>
      <c r="H322" s="117">
        <v>0</v>
      </c>
      <c r="I322" s="256">
        <v>0</v>
      </c>
      <c r="J322" s="275"/>
    </row>
    <row r="323" spans="1:10" ht="12.75">
      <c r="A323" s="65">
        <v>11</v>
      </c>
      <c r="B323" s="35" t="s">
        <v>179</v>
      </c>
      <c r="C323" s="49" t="s">
        <v>169</v>
      </c>
      <c r="D323" s="117">
        <v>25552</v>
      </c>
      <c r="E323" s="117">
        <v>0</v>
      </c>
      <c r="F323" s="117">
        <v>0</v>
      </c>
      <c r="G323" s="117">
        <v>25552</v>
      </c>
      <c r="H323" s="117">
        <v>0</v>
      </c>
      <c r="I323" s="256">
        <v>0</v>
      </c>
      <c r="J323" s="275"/>
    </row>
    <row r="324" spans="1:10" ht="12.75">
      <c r="A324" s="65">
        <v>12</v>
      </c>
      <c r="B324" s="35" t="s">
        <v>180</v>
      </c>
      <c r="C324" s="49" t="s">
        <v>169</v>
      </c>
      <c r="D324" s="117">
        <v>99858</v>
      </c>
      <c r="E324" s="117">
        <v>0</v>
      </c>
      <c r="F324" s="117">
        <v>0</v>
      </c>
      <c r="G324" s="117">
        <v>99858</v>
      </c>
      <c r="H324" s="117">
        <v>0</v>
      </c>
      <c r="I324" s="256">
        <v>0</v>
      </c>
      <c r="J324" s="275"/>
    </row>
    <row r="325" spans="1:10" ht="12.75">
      <c r="A325" s="65">
        <v>13</v>
      </c>
      <c r="B325" s="35" t="s">
        <v>181</v>
      </c>
      <c r="C325" s="49" t="s">
        <v>169</v>
      </c>
      <c r="D325" s="117">
        <v>132682</v>
      </c>
      <c r="E325" s="117">
        <v>0</v>
      </c>
      <c r="F325" s="117">
        <v>0</v>
      </c>
      <c r="G325" s="117">
        <v>132682</v>
      </c>
      <c r="H325" s="117">
        <v>0</v>
      </c>
      <c r="I325" s="256">
        <v>0</v>
      </c>
      <c r="J325" s="275"/>
    </row>
    <row r="326" spans="1:10" ht="12.75">
      <c r="A326" s="65">
        <v>14</v>
      </c>
      <c r="B326" s="35" t="s">
        <v>319</v>
      </c>
      <c r="C326" s="49" t="s">
        <v>169</v>
      </c>
      <c r="D326" s="117">
        <v>551979</v>
      </c>
      <c r="E326" s="117">
        <v>0</v>
      </c>
      <c r="F326" s="117">
        <v>0</v>
      </c>
      <c r="G326" s="117">
        <v>524380</v>
      </c>
      <c r="H326" s="117">
        <v>27599</v>
      </c>
      <c r="I326" s="256">
        <v>25635</v>
      </c>
      <c r="J326" s="275"/>
    </row>
    <row r="327" spans="1:10" ht="25.5">
      <c r="A327" s="65">
        <v>15</v>
      </c>
      <c r="B327" s="15" t="s">
        <v>211</v>
      </c>
      <c r="C327" s="49" t="s">
        <v>169</v>
      </c>
      <c r="D327" s="117">
        <v>225980</v>
      </c>
      <c r="E327" s="117">
        <v>0</v>
      </c>
      <c r="F327" s="117">
        <v>0</v>
      </c>
      <c r="G327" s="117">
        <v>225980</v>
      </c>
      <c r="H327" s="117">
        <v>0</v>
      </c>
      <c r="I327" s="256">
        <v>0</v>
      </c>
      <c r="J327" s="275"/>
    </row>
    <row r="328" spans="1:10" ht="12.75">
      <c r="A328" s="65">
        <v>16</v>
      </c>
      <c r="B328" s="35" t="s">
        <v>212</v>
      </c>
      <c r="C328" s="49" t="s">
        <v>169</v>
      </c>
      <c r="D328" s="117">
        <v>230600</v>
      </c>
      <c r="E328" s="117">
        <v>0</v>
      </c>
      <c r="F328" s="117">
        <v>0</v>
      </c>
      <c r="G328" s="117">
        <v>230600</v>
      </c>
      <c r="H328" s="117">
        <v>0</v>
      </c>
      <c r="I328" s="256">
        <v>0</v>
      </c>
      <c r="J328" s="275"/>
    </row>
    <row r="329" spans="1:10" ht="12.75">
      <c r="A329" s="65">
        <v>17</v>
      </c>
      <c r="B329" s="35" t="s">
        <v>210</v>
      </c>
      <c r="C329" s="49" t="s">
        <v>169</v>
      </c>
      <c r="D329" s="117">
        <v>198338</v>
      </c>
      <c r="E329" s="117">
        <v>0</v>
      </c>
      <c r="F329" s="117">
        <v>0</v>
      </c>
      <c r="G329" s="117">
        <v>188421.1</v>
      </c>
      <c r="H329" s="117">
        <v>9916.9</v>
      </c>
      <c r="I329" s="256">
        <v>0</v>
      </c>
      <c r="J329" s="275"/>
    </row>
    <row r="330" spans="1:10" s="188" customFormat="1" ht="12.75">
      <c r="A330" s="63"/>
      <c r="B330" s="36" t="s">
        <v>55</v>
      </c>
      <c r="C330" s="49"/>
      <c r="D330" s="132">
        <f>SUM(D313:D329)</f>
        <v>4694796</v>
      </c>
      <c r="E330" s="132">
        <v>0</v>
      </c>
      <c r="F330" s="132">
        <v>0</v>
      </c>
      <c r="G330" s="132">
        <f>SUM(G313:G329)</f>
        <v>4523508.949999999</v>
      </c>
      <c r="H330" s="132">
        <f>SUM(H313:H329)</f>
        <v>171287.05</v>
      </c>
      <c r="I330" s="259">
        <f>SUM(I313:I329)</f>
        <v>77706</v>
      </c>
      <c r="J330" s="41"/>
    </row>
    <row r="331" spans="1:10" ht="12.75">
      <c r="A331" s="63"/>
      <c r="B331" s="36"/>
      <c r="C331" s="49"/>
      <c r="D331" s="132"/>
      <c r="E331" s="132"/>
      <c r="F331" s="132"/>
      <c r="G331" s="132"/>
      <c r="H331" s="132"/>
      <c r="I331" s="259"/>
      <c r="J331" s="31"/>
    </row>
    <row r="332" spans="1:10" ht="12.75">
      <c r="A332" s="63"/>
      <c r="B332" s="36" t="s">
        <v>206</v>
      </c>
      <c r="C332" s="49"/>
      <c r="D332" s="132"/>
      <c r="E332" s="132"/>
      <c r="F332" s="132"/>
      <c r="G332" s="132"/>
      <c r="H332" s="132"/>
      <c r="I332" s="259"/>
      <c r="J332" s="31"/>
    </row>
    <row r="333" spans="1:10" ht="25.5" customHeight="1">
      <c r="A333" s="65">
        <v>1</v>
      </c>
      <c r="B333" s="35" t="s">
        <v>183</v>
      </c>
      <c r="C333" s="49" t="s">
        <v>182</v>
      </c>
      <c r="D333" s="117">
        <v>909790</v>
      </c>
      <c r="E333" s="117">
        <v>0</v>
      </c>
      <c r="F333" s="117">
        <v>0</v>
      </c>
      <c r="G333" s="117">
        <v>636853</v>
      </c>
      <c r="H333" s="117">
        <v>272937</v>
      </c>
      <c r="I333" s="256">
        <v>62150</v>
      </c>
      <c r="J333" s="275"/>
    </row>
    <row r="334" spans="1:10" ht="24" customHeight="1">
      <c r="A334" s="65">
        <v>2</v>
      </c>
      <c r="B334" s="35" t="s">
        <v>237</v>
      </c>
      <c r="C334" s="49" t="s">
        <v>182</v>
      </c>
      <c r="D334" s="117">
        <v>593610</v>
      </c>
      <c r="E334" s="117">
        <v>0</v>
      </c>
      <c r="F334" s="117">
        <v>0</v>
      </c>
      <c r="G334" s="117">
        <v>415527</v>
      </c>
      <c r="H334" s="117">
        <v>178083</v>
      </c>
      <c r="I334" s="256">
        <v>41554</v>
      </c>
      <c r="J334" s="275"/>
    </row>
    <row r="335" spans="1:10" ht="23.25" customHeight="1">
      <c r="A335" s="65" t="s">
        <v>238</v>
      </c>
      <c r="B335" s="35" t="s">
        <v>197</v>
      </c>
      <c r="C335" s="49" t="s">
        <v>182</v>
      </c>
      <c r="D335" s="117">
        <v>350400</v>
      </c>
      <c r="E335" s="117">
        <v>0</v>
      </c>
      <c r="F335" s="117">
        <v>0</v>
      </c>
      <c r="G335" s="117">
        <v>245280</v>
      </c>
      <c r="H335" s="117">
        <v>105120</v>
      </c>
      <c r="I335" s="256">
        <v>37522</v>
      </c>
      <c r="J335" s="275"/>
    </row>
    <row r="336" spans="1:10" ht="25.5" customHeight="1">
      <c r="A336" s="65">
        <v>4</v>
      </c>
      <c r="B336" s="35" t="s">
        <v>184</v>
      </c>
      <c r="C336" s="49" t="s">
        <v>182</v>
      </c>
      <c r="D336" s="117">
        <v>620720</v>
      </c>
      <c r="E336" s="117">
        <v>0</v>
      </c>
      <c r="F336" s="117">
        <v>0</v>
      </c>
      <c r="G336" s="117">
        <v>434504</v>
      </c>
      <c r="H336" s="117">
        <v>186216</v>
      </c>
      <c r="I336" s="256">
        <v>51756</v>
      </c>
      <c r="J336" s="275"/>
    </row>
    <row r="337" spans="1:10" ht="22.5" customHeight="1">
      <c r="A337" s="65">
        <v>5</v>
      </c>
      <c r="B337" s="35" t="s">
        <v>185</v>
      </c>
      <c r="C337" s="49" t="s">
        <v>182</v>
      </c>
      <c r="D337" s="117">
        <v>222400</v>
      </c>
      <c r="E337" s="117">
        <v>0</v>
      </c>
      <c r="F337" s="117">
        <v>0</v>
      </c>
      <c r="G337" s="117">
        <v>155680</v>
      </c>
      <c r="H337" s="117">
        <v>66720</v>
      </c>
      <c r="I337" s="256">
        <v>11055</v>
      </c>
      <c r="J337" s="275"/>
    </row>
    <row r="338" spans="1:10" ht="25.5" customHeight="1">
      <c r="A338" s="65">
        <v>6</v>
      </c>
      <c r="B338" s="35" t="s">
        <v>186</v>
      </c>
      <c r="C338" s="49" t="s">
        <v>182</v>
      </c>
      <c r="D338" s="117">
        <v>225610</v>
      </c>
      <c r="E338" s="117">
        <v>0</v>
      </c>
      <c r="F338" s="117">
        <v>0</v>
      </c>
      <c r="G338" s="117">
        <v>157927</v>
      </c>
      <c r="H338" s="117">
        <v>67683</v>
      </c>
      <c r="I338" s="256">
        <v>17638</v>
      </c>
      <c r="J338" s="275"/>
    </row>
    <row r="339" spans="1:10" ht="24" customHeight="1">
      <c r="A339" s="65">
        <v>7</v>
      </c>
      <c r="B339" s="35" t="s">
        <v>198</v>
      </c>
      <c r="C339" s="49" t="s">
        <v>182</v>
      </c>
      <c r="D339" s="117">
        <v>95370</v>
      </c>
      <c r="E339" s="117">
        <v>0</v>
      </c>
      <c r="F339" s="117">
        <v>0</v>
      </c>
      <c r="G339" s="117">
        <v>66759</v>
      </c>
      <c r="H339" s="117">
        <v>28611</v>
      </c>
      <c r="I339" s="256">
        <v>4975</v>
      </c>
      <c r="J339" s="275"/>
    </row>
    <row r="340" spans="1:10" ht="27" customHeight="1">
      <c r="A340" s="65">
        <v>8</v>
      </c>
      <c r="B340" s="35" t="s">
        <v>239</v>
      </c>
      <c r="C340" s="49" t="s">
        <v>240</v>
      </c>
      <c r="D340" s="117">
        <v>51750</v>
      </c>
      <c r="E340" s="117"/>
      <c r="F340" s="117"/>
      <c r="G340" s="117">
        <v>36225</v>
      </c>
      <c r="H340" s="117">
        <v>15525</v>
      </c>
      <c r="I340" s="256">
        <v>4093</v>
      </c>
      <c r="J340" s="275"/>
    </row>
    <row r="341" spans="1:11" ht="27" customHeight="1">
      <c r="A341" s="65" t="s">
        <v>311</v>
      </c>
      <c r="B341" s="35" t="s">
        <v>312</v>
      </c>
      <c r="C341" s="49" t="s">
        <v>313</v>
      </c>
      <c r="D341" s="117">
        <v>29290</v>
      </c>
      <c r="E341" s="117"/>
      <c r="F341" s="117"/>
      <c r="G341" s="117">
        <v>29290</v>
      </c>
      <c r="H341" s="117"/>
      <c r="I341" s="256"/>
      <c r="J341" s="275"/>
      <c r="K341" s="270"/>
    </row>
    <row r="342" spans="1:11" ht="27" customHeight="1">
      <c r="A342" s="65" t="s">
        <v>314</v>
      </c>
      <c r="B342" s="35" t="s">
        <v>316</v>
      </c>
      <c r="C342" s="49" t="s">
        <v>313</v>
      </c>
      <c r="D342" s="117">
        <v>62050</v>
      </c>
      <c r="E342" s="117"/>
      <c r="F342" s="117"/>
      <c r="G342" s="117">
        <v>62050</v>
      </c>
      <c r="H342" s="117"/>
      <c r="I342" s="256"/>
      <c r="J342" s="275"/>
      <c r="K342" s="270"/>
    </row>
    <row r="343" spans="1:11" ht="27" customHeight="1">
      <c r="A343" s="65" t="s">
        <v>243</v>
      </c>
      <c r="B343" s="35" t="s">
        <v>317</v>
      </c>
      <c r="C343" s="49" t="s">
        <v>313</v>
      </c>
      <c r="D343" s="117">
        <v>41640</v>
      </c>
      <c r="E343" s="117"/>
      <c r="F343" s="117"/>
      <c r="G343" s="117">
        <v>41640</v>
      </c>
      <c r="H343" s="117"/>
      <c r="I343" s="256"/>
      <c r="J343" s="275"/>
      <c r="K343" s="270"/>
    </row>
    <row r="344" spans="1:11" ht="27" customHeight="1">
      <c r="A344" s="65" t="s">
        <v>315</v>
      </c>
      <c r="B344" s="35" t="s">
        <v>318</v>
      </c>
      <c r="C344" s="49" t="s">
        <v>313</v>
      </c>
      <c r="D344" s="117">
        <v>139640</v>
      </c>
      <c r="E344" s="117"/>
      <c r="F344" s="117"/>
      <c r="G344" s="117">
        <v>139640</v>
      </c>
      <c r="H344" s="117"/>
      <c r="I344" s="256"/>
      <c r="J344" s="275"/>
      <c r="K344" s="270"/>
    </row>
    <row r="345" spans="1:10" s="188" customFormat="1" ht="25.5" customHeight="1">
      <c r="A345" s="65"/>
      <c r="B345" s="36" t="s">
        <v>55</v>
      </c>
      <c r="C345" s="59"/>
      <c r="D345" s="132">
        <f>SUM(D333:D344)</f>
        <v>3342270</v>
      </c>
      <c r="E345" s="132">
        <v>0</v>
      </c>
      <c r="F345" s="132">
        <v>0</v>
      </c>
      <c r="G345" s="132">
        <f>SUM(G333:G344)</f>
        <v>2421375</v>
      </c>
      <c r="H345" s="132">
        <f>SUM(H333:H344)</f>
        <v>920895</v>
      </c>
      <c r="I345" s="259">
        <f>SUM(I333:I344)</f>
        <v>230743</v>
      </c>
      <c r="J345" s="31"/>
    </row>
    <row r="346" spans="1:10" ht="28.5" customHeight="1">
      <c r="A346" s="65"/>
      <c r="B346" s="35"/>
      <c r="C346" s="49"/>
      <c r="D346" s="117"/>
      <c r="E346" s="117"/>
      <c r="F346" s="117"/>
      <c r="G346" s="117"/>
      <c r="H346" s="117"/>
      <c r="I346" s="256"/>
      <c r="J346" s="31"/>
    </row>
    <row r="347" spans="1:11" s="106" customFormat="1" ht="30" customHeight="1" thickBot="1">
      <c r="A347" s="211"/>
      <c r="B347" s="212" t="s">
        <v>200</v>
      </c>
      <c r="C347" s="213"/>
      <c r="D347" s="268" t="e">
        <f>#REF!+D169+D242+D261+D277+D287+D309+D330+D345</f>
        <v>#REF!</v>
      </c>
      <c r="E347" s="268" t="e">
        <f>#REF!+E169+E242+E261+E277+E287+E309+E330+E345</f>
        <v>#REF!</v>
      </c>
      <c r="F347" s="268" t="e">
        <f>#REF!+F169+F242+F261+F277+F287+F309+F330+F345</f>
        <v>#REF!</v>
      </c>
      <c r="G347" s="268" t="e">
        <f>#REF!+G169+G242+G261+G277+G287+G309+G330+G345</f>
        <v>#REF!</v>
      </c>
      <c r="H347" s="268" t="e">
        <f>#REF!+H169+H242+H261+H277+H287+H309+H330+H345</f>
        <v>#REF!</v>
      </c>
      <c r="I347" s="269" t="e">
        <f>H347=#REF!+I169+I242+I261+I277+I287+I309+I330+I345</f>
        <v>#REF!</v>
      </c>
      <c r="J347" s="38"/>
      <c r="K347" s="105"/>
    </row>
    <row r="348" spans="1:10" s="14" customFormat="1" ht="12.75">
      <c r="A348" s="31"/>
      <c r="B348" s="37"/>
      <c r="C348" s="31"/>
      <c r="D348" s="41"/>
      <c r="E348" s="38"/>
      <c r="F348" s="38"/>
      <c r="G348" s="41"/>
      <c r="H348" s="41"/>
      <c r="I348" s="41"/>
      <c r="J348" s="38"/>
    </row>
    <row r="349" spans="1:11" s="14" customFormat="1" ht="12.75">
      <c r="A349" s="31"/>
      <c r="B349" s="37"/>
      <c r="C349" s="31"/>
      <c r="D349" s="41"/>
      <c r="E349" s="41"/>
      <c r="F349" s="41"/>
      <c r="G349" s="41"/>
      <c r="H349" s="41"/>
      <c r="I349" s="41"/>
      <c r="J349" s="38"/>
      <c r="K349" s="29"/>
    </row>
    <row r="350" spans="1:10" s="14" customFormat="1" ht="12.75">
      <c r="A350" s="31"/>
      <c r="B350" s="37"/>
      <c r="C350" s="31"/>
      <c r="D350" s="41"/>
      <c r="E350" s="38"/>
      <c r="F350" s="38"/>
      <c r="G350" s="41"/>
      <c r="H350" s="41"/>
      <c r="I350" s="41"/>
      <c r="J350" s="38"/>
    </row>
    <row r="351" spans="1:12" s="14" customFormat="1" ht="12.75">
      <c r="A351" s="37"/>
      <c r="B351" s="37" t="s">
        <v>235</v>
      </c>
      <c r="C351" s="37"/>
      <c r="D351" s="37"/>
      <c r="E351" s="37"/>
      <c r="F351" s="37"/>
      <c r="G351" s="294" t="s">
        <v>189</v>
      </c>
      <c r="H351" s="294"/>
      <c r="I351" s="294"/>
      <c r="J351" s="31"/>
      <c r="L351" s="29"/>
    </row>
    <row r="352" spans="1:12" s="14" customFormat="1" ht="12.75">
      <c r="A352" s="37"/>
      <c r="B352" s="37"/>
      <c r="C352" s="37"/>
      <c r="D352" s="37"/>
      <c r="E352" s="37"/>
      <c r="F352" s="37"/>
      <c r="G352" s="37"/>
      <c r="H352" s="31"/>
      <c r="I352" s="31"/>
      <c r="J352" s="31"/>
      <c r="L352" s="29"/>
    </row>
    <row r="353" spans="1:12" s="14" customFormat="1" ht="12.75">
      <c r="A353" s="37"/>
      <c r="B353" s="37"/>
      <c r="C353" s="37"/>
      <c r="D353" s="37"/>
      <c r="E353" s="37"/>
      <c r="F353" s="37"/>
      <c r="G353" s="37"/>
      <c r="H353" s="31"/>
      <c r="I353" s="31"/>
      <c r="J353" s="193"/>
      <c r="L353" s="29"/>
    </row>
    <row r="354" spans="1:10" s="14" customFormat="1" ht="12.75">
      <c r="A354" s="37"/>
      <c r="B354" s="50"/>
      <c r="C354" s="31"/>
      <c r="D354" s="31"/>
      <c r="E354" s="40"/>
      <c r="F354" s="40"/>
      <c r="G354" s="40"/>
      <c r="H354" s="40"/>
      <c r="I354" s="40"/>
      <c r="J354" s="36"/>
    </row>
    <row r="355" spans="1:10" ht="33" customHeight="1">
      <c r="A355" s="31"/>
      <c r="B355" s="18"/>
      <c r="C355" s="31"/>
      <c r="D355" s="31"/>
      <c r="E355" s="31"/>
      <c r="F355" s="31"/>
      <c r="G355" s="31"/>
      <c r="H355" s="31"/>
      <c r="I355" s="31"/>
      <c r="J355" s="35"/>
    </row>
    <row r="356" spans="1:10" ht="15.75">
      <c r="A356" s="31"/>
      <c r="B356" s="37"/>
      <c r="C356" s="37"/>
      <c r="D356" s="230"/>
      <c r="E356" s="37"/>
      <c r="F356" s="37"/>
      <c r="G356" s="37"/>
      <c r="H356" s="31"/>
      <c r="I356" s="184"/>
      <c r="J356" s="35"/>
    </row>
    <row r="357" spans="1:10" ht="12.75">
      <c r="A357" s="31"/>
      <c r="B357" s="42"/>
      <c r="C357" s="31"/>
      <c r="D357" s="31"/>
      <c r="E357" s="31"/>
      <c r="F357" s="31"/>
      <c r="G357" s="31"/>
      <c r="H357" s="31"/>
      <c r="I357" s="184"/>
      <c r="J357" s="35"/>
    </row>
    <row r="358" spans="1:10" ht="12.75">
      <c r="A358" s="31"/>
      <c r="B358" s="42"/>
      <c r="C358" s="31"/>
      <c r="D358" s="31"/>
      <c r="E358" s="31"/>
      <c r="F358" s="31"/>
      <c r="G358" s="31"/>
      <c r="H358" s="31"/>
      <c r="I358" s="184"/>
      <c r="J358" s="192"/>
    </row>
    <row r="359" spans="1:10" ht="12.75">
      <c r="A359" s="31"/>
      <c r="B359" s="31"/>
      <c r="C359" s="31"/>
      <c r="D359" s="31"/>
      <c r="E359" s="31"/>
      <c r="F359" s="31"/>
      <c r="G359" s="31"/>
      <c r="H359" s="31"/>
      <c r="I359" s="184"/>
      <c r="J359" s="193"/>
    </row>
    <row r="360" spans="1:10" ht="12.75">
      <c r="A360" s="31"/>
      <c r="B360" s="31"/>
      <c r="C360" s="31"/>
      <c r="D360" s="31"/>
      <c r="E360" s="31"/>
      <c r="F360" s="31"/>
      <c r="G360" s="31"/>
      <c r="H360" s="31"/>
      <c r="I360" s="31"/>
      <c r="J360" s="35"/>
    </row>
    <row r="361" spans="1:10" ht="12.75">
      <c r="A361" s="31"/>
      <c r="B361" s="31"/>
      <c r="C361" s="31"/>
      <c r="D361" s="31"/>
      <c r="E361" s="31"/>
      <c r="F361" s="31"/>
      <c r="G361" s="31"/>
      <c r="H361" s="31"/>
      <c r="I361" s="184"/>
      <c r="J361" s="35"/>
    </row>
    <row r="362" spans="1:10" ht="12.75">
      <c r="A362" s="31"/>
      <c r="B362" s="31"/>
      <c r="C362" s="31"/>
      <c r="D362" s="31"/>
      <c r="E362" s="31"/>
      <c r="F362" s="31"/>
      <c r="G362" s="31"/>
      <c r="H362" s="31"/>
      <c r="I362" s="184"/>
      <c r="J362" s="35"/>
    </row>
    <row r="363" spans="1:10" ht="12.75">
      <c r="A363" s="31"/>
      <c r="B363" s="31"/>
      <c r="C363" s="31"/>
      <c r="D363" s="31"/>
      <c r="E363" s="31"/>
      <c r="F363" s="31"/>
      <c r="G363" s="31"/>
      <c r="H363" s="31"/>
      <c r="I363" s="184"/>
      <c r="J363" s="35"/>
    </row>
    <row r="364" spans="1:10" ht="12.75">
      <c r="A364" s="31"/>
      <c r="B364" s="31"/>
      <c r="C364" s="31"/>
      <c r="D364" s="31"/>
      <c r="E364" s="31"/>
      <c r="F364" s="41"/>
      <c r="G364" s="31"/>
      <c r="H364" s="31"/>
      <c r="I364" s="184"/>
      <c r="J364" s="35"/>
    </row>
    <row r="365" spans="1:10" ht="12.75">
      <c r="A365" s="31"/>
      <c r="B365" s="31"/>
      <c r="C365" s="31"/>
      <c r="D365" s="31"/>
      <c r="E365" s="31"/>
      <c r="F365" s="31"/>
      <c r="G365" s="31"/>
      <c r="H365" s="31"/>
      <c r="I365" s="184"/>
      <c r="J365" s="35"/>
    </row>
    <row r="366" spans="1:10" ht="12.75">
      <c r="A366" s="31"/>
      <c r="B366" s="31"/>
      <c r="C366" s="31"/>
      <c r="D366" s="31"/>
      <c r="E366" s="31"/>
      <c r="F366" s="31"/>
      <c r="G366" s="31"/>
      <c r="H366" s="31"/>
      <c r="I366" s="184"/>
      <c r="J366" s="35"/>
    </row>
    <row r="367" spans="1:10" ht="12.75">
      <c r="A367" s="31"/>
      <c r="B367" s="31"/>
      <c r="C367" s="31"/>
      <c r="D367" s="31"/>
      <c r="E367" s="31"/>
      <c r="F367" s="31"/>
      <c r="G367" s="31"/>
      <c r="H367" s="31"/>
      <c r="I367" s="184"/>
      <c r="J367" s="35"/>
    </row>
    <row r="368" spans="1:10" ht="12.75">
      <c r="A368" s="31"/>
      <c r="B368" s="31"/>
      <c r="C368" s="31"/>
      <c r="D368" s="31"/>
      <c r="E368" s="31"/>
      <c r="F368" s="31"/>
      <c r="G368" s="31"/>
      <c r="H368" s="31"/>
      <c r="I368" s="184"/>
      <c r="J368" s="35"/>
    </row>
    <row r="369" spans="1:10" ht="12.75">
      <c r="A369" s="31"/>
      <c r="B369" s="31"/>
      <c r="C369" s="31"/>
      <c r="D369" s="31"/>
      <c r="E369" s="31"/>
      <c r="F369" s="31"/>
      <c r="G369" s="31"/>
      <c r="H369" s="31"/>
      <c r="I369" s="184"/>
      <c r="J369" s="35"/>
    </row>
    <row r="370" spans="1:10" ht="12.75">
      <c r="A370" s="31"/>
      <c r="B370" s="31"/>
      <c r="C370" s="31"/>
      <c r="D370" s="31"/>
      <c r="E370" s="31"/>
      <c r="F370" s="31"/>
      <c r="G370" s="31"/>
      <c r="H370" s="31"/>
      <c r="I370" s="184"/>
      <c r="J370" s="35"/>
    </row>
    <row r="371" spans="1:10" ht="12.75">
      <c r="A371" s="31"/>
      <c r="B371" s="31"/>
      <c r="C371" s="31"/>
      <c r="D371" s="31"/>
      <c r="E371" s="31"/>
      <c r="F371" s="31"/>
      <c r="G371" s="31"/>
      <c r="H371" s="31"/>
      <c r="I371" s="184"/>
      <c r="J371" s="35"/>
    </row>
    <row r="372" spans="1:10" ht="12.75">
      <c r="A372" s="31"/>
      <c r="B372" s="31"/>
      <c r="C372" s="31"/>
      <c r="D372" s="31"/>
      <c r="E372" s="31"/>
      <c r="F372" s="31"/>
      <c r="G372" s="31"/>
      <c r="H372" s="31"/>
      <c r="I372" s="184"/>
      <c r="J372" s="35"/>
    </row>
    <row r="373" spans="1:10" ht="12.75">
      <c r="A373" s="31"/>
      <c r="B373" s="31"/>
      <c r="C373" s="31"/>
      <c r="D373" s="31"/>
      <c r="E373" s="31"/>
      <c r="F373" s="31"/>
      <c r="G373" s="31"/>
      <c r="H373" s="31"/>
      <c r="I373" s="184"/>
      <c r="J373" s="35"/>
    </row>
    <row r="374" spans="1:10" ht="12.75">
      <c r="A374" s="31"/>
      <c r="B374" s="31"/>
      <c r="C374" s="31"/>
      <c r="D374" s="31"/>
      <c r="E374" s="31"/>
      <c r="F374" s="31"/>
      <c r="G374" s="31"/>
      <c r="H374" s="31"/>
      <c r="I374" s="184"/>
      <c r="J374" s="35"/>
    </row>
    <row r="375" spans="1:10" ht="12.75">
      <c r="A375" s="31"/>
      <c r="B375" s="31"/>
      <c r="C375" s="31"/>
      <c r="D375" s="31"/>
      <c r="E375" s="31"/>
      <c r="F375" s="31"/>
      <c r="G375" s="31"/>
      <c r="H375" s="31"/>
      <c r="I375" s="184"/>
      <c r="J375" s="35"/>
    </row>
    <row r="376" spans="1:10" ht="15.75">
      <c r="A376" s="35"/>
      <c r="B376" s="227"/>
      <c r="C376" s="227"/>
      <c r="D376" s="227"/>
      <c r="E376" s="227"/>
      <c r="F376" s="227"/>
      <c r="G376" s="227"/>
      <c r="H376" s="227"/>
      <c r="I376" s="228"/>
      <c r="J376" s="35"/>
    </row>
    <row r="377" spans="1:13" ht="15.75">
      <c r="A377" s="35"/>
      <c r="B377" s="229"/>
      <c r="C377" s="229"/>
      <c r="D377" s="230"/>
      <c r="E377" s="230"/>
      <c r="F377" s="230"/>
      <c r="G377" s="230"/>
      <c r="H377" s="230"/>
      <c r="I377" s="231"/>
      <c r="J377" s="85"/>
      <c r="K377" s="30"/>
      <c r="L377" s="186"/>
      <c r="M377" s="216"/>
    </row>
    <row r="378" spans="1:13" ht="15.75">
      <c r="A378" s="35"/>
      <c r="B378" s="229"/>
      <c r="C378" s="229"/>
      <c r="D378" s="230"/>
      <c r="E378" s="230"/>
      <c r="F378" s="230"/>
      <c r="G378" s="230"/>
      <c r="H378" s="230"/>
      <c r="I378" s="232"/>
      <c r="J378" s="30"/>
      <c r="K378" s="30"/>
      <c r="L378" s="187"/>
      <c r="M378" s="216"/>
    </row>
    <row r="379" spans="1:13" ht="15.75">
      <c r="A379" s="35"/>
      <c r="B379" s="229"/>
      <c r="C379" s="229"/>
      <c r="D379" s="230"/>
      <c r="E379" s="230"/>
      <c r="F379" s="230"/>
      <c r="G379" s="230"/>
      <c r="H379" s="230"/>
      <c r="I379" s="232"/>
      <c r="J379" s="30"/>
      <c r="K379" s="30"/>
      <c r="L379" s="187"/>
      <c r="M379" s="216"/>
    </row>
    <row r="380" spans="1:13" ht="15.75">
      <c r="A380" s="35"/>
      <c r="B380" s="229"/>
      <c r="C380" s="229"/>
      <c r="D380" s="230"/>
      <c r="E380" s="230"/>
      <c r="F380" s="230"/>
      <c r="G380" s="230"/>
      <c r="H380" s="230"/>
      <c r="I380" s="232"/>
      <c r="J380" s="30"/>
      <c r="K380" s="30"/>
      <c r="L380" s="187"/>
      <c r="M380" s="216"/>
    </row>
    <row r="381" spans="1:13" ht="15.75">
      <c r="A381" s="35"/>
      <c r="B381" s="229"/>
      <c r="C381" s="229"/>
      <c r="D381" s="230"/>
      <c r="E381" s="230"/>
      <c r="F381" s="230"/>
      <c r="G381" s="230"/>
      <c r="H381" s="233"/>
      <c r="I381" s="232"/>
      <c r="J381" s="30"/>
      <c r="K381" s="30"/>
      <c r="M381" s="216"/>
    </row>
    <row r="382" spans="1:13" ht="15.75">
      <c r="A382" s="35"/>
      <c r="B382" s="229"/>
      <c r="C382" s="229"/>
      <c r="D382" s="229"/>
      <c r="E382" s="229"/>
      <c r="F382" s="229"/>
      <c r="G382" s="229"/>
      <c r="H382" s="229"/>
      <c r="I382" s="234"/>
      <c r="J382" s="35"/>
      <c r="K382" s="35"/>
      <c r="M382" s="221">
        <v>5272244</v>
      </c>
    </row>
    <row r="383" spans="1:13" ht="15.75">
      <c r="A383" s="35"/>
      <c r="B383" s="229"/>
      <c r="C383" s="229"/>
      <c r="D383" s="229"/>
      <c r="E383" s="229"/>
      <c r="F383" s="229"/>
      <c r="G383" s="229"/>
      <c r="H383" s="229"/>
      <c r="I383" s="234"/>
      <c r="J383" s="35"/>
      <c r="K383" s="35"/>
      <c r="L383" s="185"/>
      <c r="M383" s="221">
        <v>480795</v>
      </c>
    </row>
    <row r="384" spans="1:13" ht="15.75">
      <c r="A384" s="35"/>
      <c r="B384" s="229"/>
      <c r="C384" s="229"/>
      <c r="D384" s="229"/>
      <c r="E384" s="229"/>
      <c r="F384" s="229"/>
      <c r="G384" s="229"/>
      <c r="H384" s="229"/>
      <c r="I384" s="234"/>
      <c r="J384" s="35"/>
      <c r="L384" s="185"/>
      <c r="M384" s="221">
        <v>1925894</v>
      </c>
    </row>
    <row r="385" spans="1:13" ht="15.75">
      <c r="A385" s="35"/>
      <c r="B385" s="229"/>
      <c r="C385" s="229"/>
      <c r="D385" s="229"/>
      <c r="E385" s="229"/>
      <c r="F385" s="229"/>
      <c r="G385" s="229"/>
      <c r="H385" s="229"/>
      <c r="I385" s="234"/>
      <c r="J385" s="35"/>
      <c r="L385" s="185"/>
      <c r="M385" s="221">
        <v>4523509</v>
      </c>
    </row>
    <row r="386" spans="1:13" ht="15.75">
      <c r="A386" s="35"/>
      <c r="B386" s="229"/>
      <c r="C386" s="229"/>
      <c r="D386" s="229"/>
      <c r="E386" s="229"/>
      <c r="F386" s="229"/>
      <c r="G386" s="229"/>
      <c r="H386" s="229"/>
      <c r="I386" s="234"/>
      <c r="J386" s="35"/>
      <c r="L386" s="185"/>
      <c r="M386" s="221">
        <v>2421375</v>
      </c>
    </row>
    <row r="387" spans="1:13" ht="15.75">
      <c r="A387" s="35"/>
      <c r="B387" s="229"/>
      <c r="C387" s="229"/>
      <c r="D387" s="229"/>
      <c r="E387" s="229"/>
      <c r="F387" s="229"/>
      <c r="G387" s="229"/>
      <c r="H387" s="229"/>
      <c r="I387" s="234"/>
      <c r="J387" s="35"/>
      <c r="L387" s="184"/>
      <c r="M387" s="218"/>
    </row>
    <row r="388" spans="1:13" ht="15.75">
      <c r="A388" s="35"/>
      <c r="B388" s="229"/>
      <c r="C388" s="229"/>
      <c r="D388" s="230"/>
      <c r="E388" s="230"/>
      <c r="F388" s="230"/>
      <c r="G388" s="230"/>
      <c r="H388" s="230"/>
      <c r="I388" s="232"/>
      <c r="J388" s="30"/>
      <c r="L388" s="54"/>
      <c r="M388" s="54">
        <f>SUM(M377:M386)</f>
        <v>14623817</v>
      </c>
    </row>
    <row r="389" spans="1:10" ht="15.75">
      <c r="A389" s="35"/>
      <c r="B389" s="235"/>
      <c r="C389" s="235"/>
      <c r="D389" s="235"/>
      <c r="E389" s="235"/>
      <c r="F389" s="235"/>
      <c r="G389" s="235"/>
      <c r="H389" s="235"/>
      <c r="I389" s="236"/>
      <c r="J389" s="35"/>
    </row>
    <row r="390" spans="1:10" ht="15.75">
      <c r="A390" s="35"/>
      <c r="B390" s="235"/>
      <c r="C390" s="235"/>
      <c r="D390" s="235"/>
      <c r="E390" s="235"/>
      <c r="F390" s="235"/>
      <c r="G390" s="235"/>
      <c r="H390" s="235"/>
      <c r="I390" s="236"/>
      <c r="J390" s="35"/>
    </row>
    <row r="391" spans="1:10" ht="12.75">
      <c r="A391" s="31"/>
      <c r="B391" s="31"/>
      <c r="C391" s="31"/>
      <c r="D391" s="31"/>
      <c r="E391" s="31"/>
      <c r="F391" s="31"/>
      <c r="G391" s="31"/>
      <c r="H391" s="31"/>
      <c r="I391" s="184"/>
      <c r="J391" s="35"/>
    </row>
    <row r="392" spans="1:10" ht="15.75">
      <c r="A392" s="31"/>
      <c r="B392" s="238"/>
      <c r="C392" s="238"/>
      <c r="D392" s="238"/>
      <c r="E392" s="238"/>
      <c r="F392" s="238"/>
      <c r="G392" s="238"/>
      <c r="H392" s="238"/>
      <c r="I392" s="239"/>
      <c r="J392" s="35"/>
    </row>
    <row r="393" spans="1:10" ht="15.75">
      <c r="A393" s="31"/>
      <c r="B393" s="240"/>
      <c r="C393" s="240"/>
      <c r="D393" s="241"/>
      <c r="E393" s="241"/>
      <c r="F393" s="241"/>
      <c r="G393" s="241"/>
      <c r="H393" s="241"/>
      <c r="I393" s="242"/>
      <c r="J393" s="35"/>
    </row>
    <row r="394" spans="1:10" ht="15.75">
      <c r="A394" s="31"/>
      <c r="B394" s="240"/>
      <c r="C394" s="240"/>
      <c r="D394" s="241"/>
      <c r="E394" s="241"/>
      <c r="F394" s="241"/>
      <c r="G394" s="241"/>
      <c r="H394" s="241"/>
      <c r="I394" s="243"/>
      <c r="J394" s="35"/>
    </row>
    <row r="395" spans="1:12" ht="15.75">
      <c r="A395" s="31"/>
      <c r="B395" s="240"/>
      <c r="C395" s="240"/>
      <c r="D395" s="241"/>
      <c r="E395" s="241"/>
      <c r="F395" s="241"/>
      <c r="G395" s="241"/>
      <c r="H395" s="241"/>
      <c r="I395" s="243"/>
      <c r="J395" s="45"/>
      <c r="L395" s="30"/>
    </row>
    <row r="396" spans="1:12" ht="15.75">
      <c r="A396" s="31"/>
      <c r="B396" s="240"/>
      <c r="C396" s="240"/>
      <c r="D396" s="241"/>
      <c r="E396" s="241"/>
      <c r="F396" s="241"/>
      <c r="G396" s="241"/>
      <c r="H396" s="241"/>
      <c r="I396" s="243"/>
      <c r="J396" s="30"/>
      <c r="L396" s="30"/>
    </row>
    <row r="397" spans="1:12" ht="15.75">
      <c r="A397" s="31"/>
      <c r="B397" s="240"/>
      <c r="C397" s="240"/>
      <c r="D397" s="241"/>
      <c r="E397" s="241"/>
      <c r="F397" s="241"/>
      <c r="G397" s="241"/>
      <c r="H397" s="244"/>
      <c r="I397" s="243"/>
      <c r="J397" s="30"/>
      <c r="L397" s="30"/>
    </row>
    <row r="398" spans="1:12" ht="15.75">
      <c r="A398" s="31"/>
      <c r="B398" s="240"/>
      <c r="C398" s="240"/>
      <c r="D398" s="240"/>
      <c r="E398" s="240"/>
      <c r="F398" s="240"/>
      <c r="G398" s="240"/>
      <c r="H398" s="240"/>
      <c r="I398" s="237"/>
      <c r="J398" s="30"/>
      <c r="L398" s="30"/>
    </row>
    <row r="399" spans="1:12" ht="15.75">
      <c r="A399" s="31"/>
      <c r="B399" s="240"/>
      <c r="C399" s="240"/>
      <c r="D399" s="240"/>
      <c r="E399" s="240"/>
      <c r="F399" s="240"/>
      <c r="G399" s="240"/>
      <c r="H399" s="240"/>
      <c r="I399" s="237"/>
      <c r="J399" s="35"/>
      <c r="L399" s="35"/>
    </row>
    <row r="400" spans="1:12" ht="15.75">
      <c r="A400" s="31"/>
      <c r="B400" s="245"/>
      <c r="C400" s="245"/>
      <c r="D400" s="245"/>
      <c r="E400" s="245"/>
      <c r="F400" s="245"/>
      <c r="G400" s="245"/>
      <c r="H400" s="245"/>
      <c r="I400" s="246"/>
      <c r="J400" s="35"/>
      <c r="L400" s="35"/>
    </row>
    <row r="401" spans="1:12" ht="15.75">
      <c r="A401" s="31"/>
      <c r="B401" s="240"/>
      <c r="C401" s="240"/>
      <c r="D401" s="240"/>
      <c r="E401" s="240"/>
      <c r="F401" s="240"/>
      <c r="G401" s="240"/>
      <c r="H401" s="240"/>
      <c r="I401" s="237"/>
      <c r="J401" s="35"/>
      <c r="L401" s="35"/>
    </row>
    <row r="402" spans="1:12" ht="15.75">
      <c r="A402" s="31"/>
      <c r="B402" s="240"/>
      <c r="C402" s="240"/>
      <c r="D402" s="240"/>
      <c r="E402" s="240"/>
      <c r="F402" s="240"/>
      <c r="G402" s="240"/>
      <c r="H402" s="240"/>
      <c r="I402" s="237"/>
      <c r="J402" s="35"/>
      <c r="L402" s="35"/>
    </row>
    <row r="403" spans="1:12" ht="15.75">
      <c r="A403" s="31"/>
      <c r="B403" s="240"/>
      <c r="C403" s="240"/>
      <c r="D403" s="240"/>
      <c r="E403" s="240"/>
      <c r="F403" s="240"/>
      <c r="G403" s="240"/>
      <c r="H403" s="240"/>
      <c r="I403" s="237"/>
      <c r="J403" s="35"/>
      <c r="L403" s="35"/>
    </row>
    <row r="404" spans="1:12" ht="15.75">
      <c r="A404" s="31"/>
      <c r="B404" s="240"/>
      <c r="C404" s="240"/>
      <c r="D404" s="241"/>
      <c r="E404" s="241"/>
      <c r="F404" s="241"/>
      <c r="G404" s="241"/>
      <c r="H404" s="241"/>
      <c r="I404" s="243"/>
      <c r="J404" s="30"/>
      <c r="K404" s="54"/>
      <c r="L404" s="54"/>
    </row>
    <row r="405" spans="1:10" ht="12.75">
      <c r="A405" s="31"/>
      <c r="B405" s="35"/>
      <c r="C405" s="35"/>
      <c r="D405" s="35"/>
      <c r="E405" s="35"/>
      <c r="F405" s="35"/>
      <c r="G405" s="35"/>
      <c r="H405" s="35"/>
      <c r="I405" s="185"/>
      <c r="J405" s="35"/>
    </row>
    <row r="406" spans="1:10" ht="12.75">
      <c r="A406" s="31"/>
      <c r="B406" s="35"/>
      <c r="C406" s="35"/>
      <c r="D406" s="35"/>
      <c r="E406" s="35"/>
      <c r="F406" s="35"/>
      <c r="G406" s="35"/>
      <c r="H406" s="35"/>
      <c r="I406" s="185"/>
      <c r="J406" s="35"/>
    </row>
    <row r="407" spans="1:10" ht="12.75">
      <c r="A407" s="31"/>
      <c r="B407" s="31"/>
      <c r="C407" s="31"/>
      <c r="D407" s="31"/>
      <c r="E407" s="31"/>
      <c r="F407" s="31"/>
      <c r="G407" s="31"/>
      <c r="H407" s="31"/>
      <c r="I407" s="184"/>
      <c r="J407" s="35"/>
    </row>
    <row r="408" spans="1:10" ht="12.75">
      <c r="A408" s="31"/>
      <c r="B408" s="31"/>
      <c r="C408" s="31"/>
      <c r="D408" s="31"/>
      <c r="E408" s="31"/>
      <c r="F408" s="31"/>
      <c r="G408" s="31"/>
      <c r="H408" s="31"/>
      <c r="I408" s="184"/>
      <c r="J408" s="35"/>
    </row>
    <row r="409" spans="1:10" ht="12.75">
      <c r="A409" s="31"/>
      <c r="B409" s="31"/>
      <c r="C409" s="31"/>
      <c r="D409" s="41"/>
      <c r="E409" s="45"/>
      <c r="F409" s="45"/>
      <c r="G409" s="45"/>
      <c r="H409" s="45"/>
      <c r="I409" s="186"/>
      <c r="J409" s="35"/>
    </row>
    <row r="410" spans="1:10" ht="12.75">
      <c r="A410" s="31"/>
      <c r="B410" s="31"/>
      <c r="C410" s="31"/>
      <c r="D410" s="31"/>
      <c r="E410" s="31"/>
      <c r="F410" s="31"/>
      <c r="G410" s="31"/>
      <c r="H410" s="31"/>
      <c r="I410" s="184"/>
      <c r="J410" s="35"/>
    </row>
    <row r="411" spans="1:10" ht="12.75">
      <c r="A411" s="31"/>
      <c r="B411" s="31"/>
      <c r="C411" s="31"/>
      <c r="D411" s="31"/>
      <c r="E411" s="31"/>
      <c r="F411" s="31"/>
      <c r="G411" s="31"/>
      <c r="H411" s="31"/>
      <c r="I411" s="184"/>
      <c r="J411" s="35"/>
    </row>
    <row r="412" spans="1:10" ht="12.75">
      <c r="A412" s="31"/>
      <c r="B412" s="31"/>
      <c r="C412" s="31"/>
      <c r="D412" s="31"/>
      <c r="E412" s="31"/>
      <c r="F412" s="31"/>
      <c r="G412" s="31"/>
      <c r="H412" s="31"/>
      <c r="I412" s="184"/>
      <c r="J412" s="35"/>
    </row>
    <row r="413" spans="1:10" ht="12.75">
      <c r="A413" s="31"/>
      <c r="B413" s="31"/>
      <c r="C413" s="31"/>
      <c r="D413" s="31"/>
      <c r="E413" s="31"/>
      <c r="F413" s="31"/>
      <c r="G413" s="31"/>
      <c r="H413" s="31"/>
      <c r="I413" s="184"/>
      <c r="J413" s="35"/>
    </row>
    <row r="414" spans="1:10" ht="12.75">
      <c r="A414" s="31"/>
      <c r="B414" s="31"/>
      <c r="C414" s="31"/>
      <c r="D414" s="31"/>
      <c r="E414" s="31"/>
      <c r="F414" s="31"/>
      <c r="G414" s="31"/>
      <c r="H414" s="31"/>
      <c r="I414" s="184"/>
      <c r="J414" s="35"/>
    </row>
    <row r="415" spans="1:10" ht="12.75">
      <c r="A415" s="31"/>
      <c r="B415" s="31"/>
      <c r="C415" s="31"/>
      <c r="D415" s="31"/>
      <c r="E415" s="31"/>
      <c r="F415" s="31"/>
      <c r="G415" s="31"/>
      <c r="H415" s="31"/>
      <c r="I415" s="184"/>
      <c r="J415" s="35"/>
    </row>
    <row r="416" spans="1:10" ht="12.75">
      <c r="A416" s="31"/>
      <c r="B416" s="31"/>
      <c r="C416" s="31"/>
      <c r="D416" s="31"/>
      <c r="E416" s="31"/>
      <c r="F416" s="31"/>
      <c r="G416" s="31"/>
      <c r="H416" s="31"/>
      <c r="I416" s="184"/>
      <c r="J416" s="35"/>
    </row>
    <row r="417" spans="1:10" ht="12.75">
      <c r="A417" s="31"/>
      <c r="B417" s="31"/>
      <c r="C417" s="31"/>
      <c r="D417" s="31"/>
      <c r="E417" s="31"/>
      <c r="F417" s="31"/>
      <c r="G417" s="31"/>
      <c r="H417" s="31"/>
      <c r="I417" s="184"/>
      <c r="J417" s="35"/>
    </row>
    <row r="418" spans="1:10" ht="12.75">
      <c r="A418" s="31"/>
      <c r="B418" s="31"/>
      <c r="C418" s="31"/>
      <c r="D418" s="31"/>
      <c r="E418" s="31"/>
      <c r="F418" s="31"/>
      <c r="G418" s="31"/>
      <c r="H418" s="31"/>
      <c r="I418" s="184"/>
      <c r="J418" s="35"/>
    </row>
    <row r="419" spans="1:10" ht="12.75">
      <c r="A419" s="31"/>
      <c r="B419" s="31"/>
      <c r="C419" s="31"/>
      <c r="D419" s="31"/>
      <c r="E419" s="31"/>
      <c r="F419" s="31"/>
      <c r="G419" s="31"/>
      <c r="H419" s="31"/>
      <c r="I419" s="184"/>
      <c r="J419" s="35"/>
    </row>
    <row r="420" spans="1:10" ht="12.75">
      <c r="A420" s="31"/>
      <c r="B420" s="31"/>
      <c r="C420" s="31"/>
      <c r="D420" s="31"/>
      <c r="E420" s="31"/>
      <c r="F420" s="31"/>
      <c r="G420" s="31"/>
      <c r="H420" s="31"/>
      <c r="I420" s="184"/>
      <c r="J420" s="35"/>
    </row>
    <row r="421" spans="1:10" ht="12.75">
      <c r="A421" s="31"/>
      <c r="B421" s="31"/>
      <c r="C421" s="31"/>
      <c r="D421" s="31"/>
      <c r="E421" s="31"/>
      <c r="F421" s="31"/>
      <c r="G421" s="31"/>
      <c r="H421" s="31"/>
      <c r="I421" s="184"/>
      <c r="J421" s="35"/>
    </row>
    <row r="422" spans="1:10" ht="12.75">
      <c r="A422" s="31"/>
      <c r="B422" s="31"/>
      <c r="C422" s="31"/>
      <c r="D422" s="31"/>
      <c r="E422" s="31"/>
      <c r="F422" s="31"/>
      <c r="G422" s="31"/>
      <c r="H422" s="31"/>
      <c r="I422" s="184"/>
      <c r="J422" s="35"/>
    </row>
    <row r="423" spans="1:10" ht="12.75">
      <c r="A423" s="31"/>
      <c r="B423" s="31"/>
      <c r="C423" s="31"/>
      <c r="D423" s="31"/>
      <c r="E423" s="31"/>
      <c r="F423" s="31"/>
      <c r="G423" s="31"/>
      <c r="H423" s="31"/>
      <c r="I423" s="184"/>
      <c r="J423" s="35"/>
    </row>
    <row r="424" spans="1:10" ht="12.75">
      <c r="A424" s="31"/>
      <c r="B424" s="31"/>
      <c r="C424" s="31"/>
      <c r="D424" s="31"/>
      <c r="E424" s="31"/>
      <c r="F424" s="31"/>
      <c r="G424" s="31"/>
      <c r="H424" s="31"/>
      <c r="I424" s="184"/>
      <c r="J424" s="35"/>
    </row>
    <row r="425" spans="1:10" ht="12.75">
      <c r="A425" s="31"/>
      <c r="B425" s="31"/>
      <c r="C425" s="31"/>
      <c r="D425" s="31"/>
      <c r="E425" s="31"/>
      <c r="F425" s="31"/>
      <c r="G425" s="31"/>
      <c r="H425" s="31"/>
      <c r="I425" s="184"/>
      <c r="J425" s="35"/>
    </row>
    <row r="426" spans="1:10" ht="12.75">
      <c r="A426" s="31"/>
      <c r="B426" s="31"/>
      <c r="C426" s="31"/>
      <c r="D426" s="31"/>
      <c r="E426" s="31"/>
      <c r="F426" s="31"/>
      <c r="G426" s="31"/>
      <c r="H426" s="31"/>
      <c r="I426" s="184"/>
      <c r="J426" s="35"/>
    </row>
    <row r="427" spans="1:10" ht="12.75">
      <c r="A427" s="31"/>
      <c r="B427" s="31"/>
      <c r="C427" s="31"/>
      <c r="D427" s="38"/>
      <c r="E427" s="46"/>
      <c r="F427" s="46"/>
      <c r="G427" s="34"/>
      <c r="H427" s="46"/>
      <c r="I427" s="183"/>
      <c r="J427" s="30"/>
    </row>
    <row r="428" spans="1:10" ht="12.75">
      <c r="A428" s="31"/>
      <c r="B428" s="31"/>
      <c r="C428" s="31"/>
      <c r="D428" s="31"/>
      <c r="E428" s="31"/>
      <c r="F428" s="31"/>
      <c r="G428" s="31"/>
      <c r="H428" s="31"/>
      <c r="I428" s="184"/>
      <c r="J428" s="35"/>
    </row>
    <row r="429" spans="1:10" ht="12.75">
      <c r="A429" s="31"/>
      <c r="B429" s="31"/>
      <c r="C429" s="31"/>
      <c r="D429" s="31"/>
      <c r="E429" s="31"/>
      <c r="F429" s="31"/>
      <c r="G429" s="31"/>
      <c r="H429" s="31"/>
      <c r="I429" s="184"/>
      <c r="J429" s="35"/>
    </row>
    <row r="430" spans="1:10" ht="12.75">
      <c r="A430" s="31"/>
      <c r="B430" s="31"/>
      <c r="C430" s="31"/>
      <c r="D430" s="41"/>
      <c r="E430" s="46"/>
      <c r="F430" s="46"/>
      <c r="G430" s="34"/>
      <c r="H430" s="46"/>
      <c r="I430" s="184"/>
      <c r="J430" s="35"/>
    </row>
    <row r="431" spans="1:10" ht="12.75">
      <c r="A431" s="31"/>
      <c r="B431" s="31"/>
      <c r="C431" s="31"/>
      <c r="D431" s="31"/>
      <c r="E431" s="31"/>
      <c r="F431" s="31"/>
      <c r="G431" s="31"/>
      <c r="H431" s="31"/>
      <c r="I431" s="184"/>
      <c r="J431" s="35"/>
    </row>
    <row r="432" spans="1:10" ht="12.75">
      <c r="A432" s="31"/>
      <c r="B432" s="31"/>
      <c r="C432" s="31"/>
      <c r="D432" s="31"/>
      <c r="E432" s="31"/>
      <c r="F432" s="31"/>
      <c r="G432" s="31"/>
      <c r="H432" s="31"/>
      <c r="I432" s="184"/>
      <c r="J432" s="35"/>
    </row>
    <row r="433" spans="1:10" ht="12.75">
      <c r="A433" s="31"/>
      <c r="B433" s="31"/>
      <c r="C433" s="31"/>
      <c r="D433" s="31"/>
      <c r="E433" s="31"/>
      <c r="F433" s="31"/>
      <c r="G433" s="31"/>
      <c r="H433" s="31"/>
      <c r="I433" s="184"/>
      <c r="J433" s="35"/>
    </row>
    <row r="434" spans="1:10" ht="12.75">
      <c r="A434" s="31"/>
      <c r="B434" s="31"/>
      <c r="C434" s="31"/>
      <c r="D434" s="31"/>
      <c r="E434" s="31"/>
      <c r="F434" s="31"/>
      <c r="G434" s="31"/>
      <c r="H434" s="31"/>
      <c r="I434" s="184"/>
      <c r="J434" s="35"/>
    </row>
    <row r="435" spans="1:10" ht="12.75">
      <c r="A435" s="31"/>
      <c r="B435" s="31"/>
      <c r="C435" s="31"/>
      <c r="D435" s="31"/>
      <c r="E435" s="31"/>
      <c r="F435" s="31"/>
      <c r="G435" s="31"/>
      <c r="H435" s="31"/>
      <c r="I435" s="184"/>
      <c r="J435" s="35"/>
    </row>
    <row r="436" spans="1:10" ht="12.75">
      <c r="A436" s="31"/>
      <c r="B436" s="31"/>
      <c r="C436" s="31"/>
      <c r="D436" s="31"/>
      <c r="E436" s="31"/>
      <c r="F436" s="31"/>
      <c r="G436" s="31"/>
      <c r="H436" s="31"/>
      <c r="I436" s="184"/>
      <c r="J436" s="35"/>
    </row>
    <row r="437" spans="1:10" ht="12.75">
      <c r="A437" s="31"/>
      <c r="B437" s="31"/>
      <c r="C437" s="31"/>
      <c r="D437" s="31"/>
      <c r="E437" s="31"/>
      <c r="F437" s="31"/>
      <c r="G437" s="31"/>
      <c r="H437" s="31"/>
      <c r="I437" s="184"/>
      <c r="J437" s="35"/>
    </row>
    <row r="438" spans="1:10" ht="12.75">
      <c r="A438" s="31"/>
      <c r="B438" s="31"/>
      <c r="C438" s="31"/>
      <c r="D438" s="31"/>
      <c r="E438" s="31"/>
      <c r="F438" s="31"/>
      <c r="G438" s="31"/>
      <c r="H438" s="31"/>
      <c r="I438" s="184"/>
      <c r="J438" s="35"/>
    </row>
    <row r="439" spans="1:10" ht="12.75">
      <c r="A439" s="31"/>
      <c r="B439" s="31"/>
      <c r="C439" s="31"/>
      <c r="D439" s="31"/>
      <c r="E439" s="31"/>
      <c r="F439" s="31"/>
      <c r="G439" s="31"/>
      <c r="H439" s="31"/>
      <c r="I439" s="184"/>
      <c r="J439" s="35"/>
    </row>
    <row r="440" spans="1:10" ht="12.75">
      <c r="A440" s="31"/>
      <c r="B440" s="31"/>
      <c r="C440" s="31"/>
      <c r="D440" s="31"/>
      <c r="E440" s="31"/>
      <c r="F440" s="31"/>
      <c r="G440" s="31"/>
      <c r="H440" s="31"/>
      <c r="I440" s="184"/>
      <c r="J440" s="35"/>
    </row>
    <row r="441" spans="1:10" ht="12.75">
      <c r="A441" s="31"/>
      <c r="B441" s="31"/>
      <c r="C441" s="31"/>
      <c r="D441" s="31"/>
      <c r="E441" s="31"/>
      <c r="F441" s="31"/>
      <c r="G441" s="31"/>
      <c r="H441" s="31"/>
      <c r="I441" s="184"/>
      <c r="J441" s="35"/>
    </row>
    <row r="442" spans="1:10" ht="12.75">
      <c r="A442" s="31"/>
      <c r="B442" s="31"/>
      <c r="C442" s="31"/>
      <c r="D442" s="31"/>
      <c r="E442" s="31"/>
      <c r="F442" s="31"/>
      <c r="G442" s="31"/>
      <c r="H442" s="31"/>
      <c r="I442" s="184"/>
      <c r="J442" s="35"/>
    </row>
    <row r="443" spans="1:10" ht="12.75">
      <c r="A443" s="31"/>
      <c r="B443" s="31"/>
      <c r="C443" s="31"/>
      <c r="D443" s="31"/>
      <c r="E443" s="31"/>
      <c r="F443" s="31"/>
      <c r="G443" s="31"/>
      <c r="H443" s="31"/>
      <c r="I443" s="184"/>
      <c r="J443" s="35"/>
    </row>
    <row r="444" spans="1:10" ht="12.75">
      <c r="A444" s="31"/>
      <c r="B444" s="31"/>
      <c r="C444" s="31"/>
      <c r="D444" s="31"/>
      <c r="E444" s="31"/>
      <c r="F444" s="31"/>
      <c r="G444" s="31"/>
      <c r="H444" s="31"/>
      <c r="I444" s="184"/>
      <c r="J444" s="35"/>
    </row>
    <row r="445" spans="1:10" ht="12.75">
      <c r="A445" s="31"/>
      <c r="B445" s="31"/>
      <c r="C445" s="31"/>
      <c r="D445" s="31"/>
      <c r="E445" s="31"/>
      <c r="F445" s="31"/>
      <c r="G445" s="31"/>
      <c r="H445" s="31"/>
      <c r="I445" s="184"/>
      <c r="J445" s="35"/>
    </row>
    <row r="446" spans="1:10" ht="12.75">
      <c r="A446" s="31"/>
      <c r="B446" s="31"/>
      <c r="C446" s="31"/>
      <c r="D446" s="31"/>
      <c r="E446" s="31"/>
      <c r="F446" s="31"/>
      <c r="G446" s="31"/>
      <c r="H446" s="31"/>
      <c r="I446" s="184"/>
      <c r="J446" s="35"/>
    </row>
    <row r="447" spans="1:10" ht="12.75">
      <c r="A447" s="31"/>
      <c r="B447" s="31"/>
      <c r="C447" s="31"/>
      <c r="D447" s="31"/>
      <c r="E447" s="31"/>
      <c r="F447" s="31"/>
      <c r="G447" s="31"/>
      <c r="H447" s="31"/>
      <c r="I447" s="184"/>
      <c r="J447" s="35"/>
    </row>
    <row r="448" spans="1:10" ht="12.75">
      <c r="A448" s="31"/>
      <c r="B448" s="31"/>
      <c r="C448" s="31"/>
      <c r="D448" s="31"/>
      <c r="E448" s="31"/>
      <c r="F448" s="31"/>
      <c r="G448" s="31"/>
      <c r="H448" s="31"/>
      <c r="I448" s="184"/>
      <c r="J448" s="35"/>
    </row>
    <row r="449" spans="1:10" ht="12.75">
      <c r="A449" s="31"/>
      <c r="B449" s="31"/>
      <c r="C449" s="31"/>
      <c r="D449" s="31"/>
      <c r="E449" s="31"/>
      <c r="F449" s="31"/>
      <c r="G449" s="31"/>
      <c r="H449" s="31"/>
      <c r="I449" s="184"/>
      <c r="J449" s="35"/>
    </row>
    <row r="450" spans="1:10" ht="12.75">
      <c r="A450" s="31"/>
      <c r="B450" s="31"/>
      <c r="C450" s="31"/>
      <c r="D450" s="31"/>
      <c r="E450" s="31"/>
      <c r="F450" s="31"/>
      <c r="G450" s="31"/>
      <c r="H450" s="31"/>
      <c r="I450" s="184"/>
      <c r="J450" s="35"/>
    </row>
    <row r="451" spans="1:10" ht="12.75">
      <c r="A451" s="31"/>
      <c r="B451" s="31"/>
      <c r="C451" s="31"/>
      <c r="D451" s="31"/>
      <c r="E451" s="31"/>
      <c r="F451" s="31"/>
      <c r="G451" s="31"/>
      <c r="H451" s="31"/>
      <c r="I451" s="184"/>
      <c r="J451" s="35"/>
    </row>
    <row r="452" spans="1:10" ht="12.75">
      <c r="A452" s="31"/>
      <c r="B452" s="31"/>
      <c r="C452" s="31"/>
      <c r="D452" s="31"/>
      <c r="E452" s="31"/>
      <c r="F452" s="31"/>
      <c r="G452" s="31"/>
      <c r="H452" s="31"/>
      <c r="I452" s="184"/>
      <c r="J452" s="35"/>
    </row>
    <row r="453" spans="1:10" ht="12.75">
      <c r="A453" s="31"/>
      <c r="B453" s="31"/>
      <c r="C453" s="31"/>
      <c r="D453" s="31"/>
      <c r="E453" s="31"/>
      <c r="F453" s="31"/>
      <c r="G453" s="31"/>
      <c r="H453" s="31"/>
      <c r="I453" s="184"/>
      <c r="J453" s="35"/>
    </row>
    <row r="454" spans="1:10" ht="12.75">
      <c r="A454" s="31"/>
      <c r="B454" s="31"/>
      <c r="C454" s="31"/>
      <c r="D454" s="31"/>
      <c r="E454" s="31"/>
      <c r="F454" s="31"/>
      <c r="G454" s="31"/>
      <c r="H454" s="31"/>
      <c r="I454" s="184"/>
      <c r="J454" s="35"/>
    </row>
    <row r="455" spans="1:10" ht="12.75">
      <c r="A455" s="31"/>
      <c r="B455" s="31"/>
      <c r="C455" s="31"/>
      <c r="D455" s="31"/>
      <c r="E455" s="31"/>
      <c r="F455" s="31"/>
      <c r="G455" s="31"/>
      <c r="H455" s="31"/>
      <c r="I455" s="184"/>
      <c r="J455" s="35"/>
    </row>
    <row r="456" spans="1:10" ht="12.75">
      <c r="A456" s="31"/>
      <c r="B456" s="31"/>
      <c r="C456" s="31"/>
      <c r="D456" s="31"/>
      <c r="E456" s="31"/>
      <c r="F456" s="31"/>
      <c r="G456" s="31"/>
      <c r="H456" s="31"/>
      <c r="I456" s="184"/>
      <c r="J456" s="35"/>
    </row>
    <row r="457" spans="1:10" ht="12.75">
      <c r="A457" s="31"/>
      <c r="B457" s="31"/>
      <c r="C457" s="31"/>
      <c r="D457" s="31"/>
      <c r="E457" s="31"/>
      <c r="F457" s="31"/>
      <c r="G457" s="31"/>
      <c r="H457" s="31"/>
      <c r="I457" s="184"/>
      <c r="J457" s="35"/>
    </row>
    <row r="458" spans="1:10" ht="12.75">
      <c r="A458" s="31"/>
      <c r="B458" s="31"/>
      <c r="C458" s="31"/>
      <c r="D458" s="31"/>
      <c r="E458" s="31"/>
      <c r="F458" s="31"/>
      <c r="G458" s="31"/>
      <c r="H458" s="31"/>
      <c r="I458" s="184"/>
      <c r="J458" s="35"/>
    </row>
    <row r="459" spans="1:10" ht="12.75">
      <c r="A459" s="31"/>
      <c r="B459" s="31"/>
      <c r="C459" s="31"/>
      <c r="D459" s="31"/>
      <c r="E459" s="31"/>
      <c r="F459" s="31"/>
      <c r="G459" s="31"/>
      <c r="H459" s="31"/>
      <c r="I459" s="184"/>
      <c r="J459" s="35"/>
    </row>
    <row r="460" spans="1:10" ht="12.75">
      <c r="A460" s="31"/>
      <c r="B460" s="31"/>
      <c r="C460" s="31"/>
      <c r="D460" s="31"/>
      <c r="E460" s="31"/>
      <c r="F460" s="31"/>
      <c r="G460" s="31"/>
      <c r="H460" s="31"/>
      <c r="I460" s="184"/>
      <c r="J460" s="35"/>
    </row>
    <row r="461" spans="1:10" ht="12.75">
      <c r="A461" s="31"/>
      <c r="B461" s="31"/>
      <c r="C461" s="31"/>
      <c r="D461" s="31"/>
      <c r="E461" s="31"/>
      <c r="F461" s="31"/>
      <c r="G461" s="31"/>
      <c r="H461" s="31"/>
      <c r="I461" s="184"/>
      <c r="J461" s="35"/>
    </row>
    <row r="462" spans="1:10" ht="12.75">
      <c r="A462" s="31"/>
      <c r="B462" s="31"/>
      <c r="C462" s="31"/>
      <c r="D462" s="31"/>
      <c r="E462" s="31"/>
      <c r="F462" s="31"/>
      <c r="G462" s="31"/>
      <c r="H462" s="31"/>
      <c r="I462" s="184"/>
      <c r="J462" s="35"/>
    </row>
    <row r="463" spans="1:10" ht="12.75">
      <c r="A463" s="31"/>
      <c r="B463" s="31"/>
      <c r="C463" s="31"/>
      <c r="D463" s="31"/>
      <c r="E463" s="31"/>
      <c r="F463" s="31"/>
      <c r="G463" s="31"/>
      <c r="H463" s="31"/>
      <c r="I463" s="184"/>
      <c r="J463" s="35"/>
    </row>
    <row r="464" spans="1:10" ht="12.75">
      <c r="A464" s="31"/>
      <c r="B464" s="31"/>
      <c r="C464" s="31"/>
      <c r="D464" s="31"/>
      <c r="E464" s="31"/>
      <c r="F464" s="31"/>
      <c r="G464" s="31"/>
      <c r="H464" s="31"/>
      <c r="I464" s="184"/>
      <c r="J464" s="35"/>
    </row>
    <row r="465" spans="1:10" ht="12.75">
      <c r="A465" s="31"/>
      <c r="B465" s="31"/>
      <c r="C465" s="31"/>
      <c r="D465" s="31"/>
      <c r="E465" s="31"/>
      <c r="F465" s="31"/>
      <c r="G465" s="31"/>
      <c r="H465" s="31"/>
      <c r="I465" s="184"/>
      <c r="J465" s="35"/>
    </row>
    <row r="466" spans="1:10" ht="12.75">
      <c r="A466" s="31"/>
      <c r="B466" s="31"/>
      <c r="C466" s="31"/>
      <c r="D466" s="31"/>
      <c r="E466" s="31"/>
      <c r="F466" s="31"/>
      <c r="G466" s="31"/>
      <c r="H466" s="31"/>
      <c r="I466" s="184"/>
      <c r="J466" s="35"/>
    </row>
    <row r="467" spans="1:10" ht="12.75">
      <c r="A467" s="31"/>
      <c r="B467" s="31"/>
      <c r="C467" s="31"/>
      <c r="D467" s="31"/>
      <c r="E467" s="31"/>
      <c r="F467" s="31"/>
      <c r="G467" s="31"/>
      <c r="H467" s="31"/>
      <c r="I467" s="184"/>
      <c r="J467" s="35"/>
    </row>
    <row r="468" spans="1:10" ht="12.75">
      <c r="A468" s="31"/>
      <c r="B468" s="31"/>
      <c r="C468" s="31"/>
      <c r="D468" s="31"/>
      <c r="E468" s="31"/>
      <c r="F468" s="31"/>
      <c r="G468" s="31"/>
      <c r="H468" s="31"/>
      <c r="I468" s="184"/>
      <c r="J468" s="35"/>
    </row>
    <row r="469" spans="1:10" ht="12.75">
      <c r="A469" s="31"/>
      <c r="B469" s="31"/>
      <c r="C469" s="31"/>
      <c r="D469" s="31"/>
      <c r="E469" s="31"/>
      <c r="F469" s="31"/>
      <c r="G469" s="31"/>
      <c r="H469" s="31"/>
      <c r="I469" s="184"/>
      <c r="J469" s="35"/>
    </row>
    <row r="470" spans="1:10" ht="12.75">
      <c r="A470" s="31"/>
      <c r="B470" s="31"/>
      <c r="C470" s="31"/>
      <c r="D470" s="31"/>
      <c r="E470" s="31"/>
      <c r="F470" s="31"/>
      <c r="G470" s="31"/>
      <c r="H470" s="31"/>
      <c r="I470" s="184"/>
      <c r="J470" s="35"/>
    </row>
    <row r="471" spans="1:10" ht="12.75">
      <c r="A471" s="31"/>
      <c r="B471" s="31"/>
      <c r="C471" s="31"/>
      <c r="D471" s="31"/>
      <c r="E471" s="31"/>
      <c r="F471" s="31"/>
      <c r="G471" s="31"/>
      <c r="H471" s="31"/>
      <c r="I471" s="184"/>
      <c r="J471" s="35"/>
    </row>
    <row r="472" spans="1:10" ht="12.75">
      <c r="A472" s="31"/>
      <c r="B472" s="31"/>
      <c r="C472" s="31"/>
      <c r="D472" s="31"/>
      <c r="E472" s="31"/>
      <c r="F472" s="31"/>
      <c r="G472" s="31"/>
      <c r="H472" s="31"/>
      <c r="I472" s="184"/>
      <c r="J472" s="35"/>
    </row>
    <row r="473" spans="1:10" ht="12.75">
      <c r="A473" s="31"/>
      <c r="B473" s="31"/>
      <c r="C473" s="31"/>
      <c r="D473" s="31"/>
      <c r="E473" s="31"/>
      <c r="F473" s="31"/>
      <c r="G473" s="31"/>
      <c r="H473" s="31"/>
      <c r="I473" s="184"/>
      <c r="J473" s="35"/>
    </row>
    <row r="474" spans="1:10" ht="12.75">
      <c r="A474" s="31"/>
      <c r="B474" s="31"/>
      <c r="C474" s="31"/>
      <c r="D474" s="31"/>
      <c r="E474" s="31"/>
      <c r="F474" s="31"/>
      <c r="G474" s="31"/>
      <c r="H474" s="31"/>
      <c r="I474" s="184"/>
      <c r="J474" s="35"/>
    </row>
    <row r="475" spans="1:10" ht="12.75">
      <c r="A475" s="31"/>
      <c r="B475" s="31"/>
      <c r="C475" s="31"/>
      <c r="D475" s="31"/>
      <c r="E475" s="31"/>
      <c r="F475" s="31"/>
      <c r="G475" s="31"/>
      <c r="H475" s="31"/>
      <c r="I475" s="184"/>
      <c r="J475" s="35"/>
    </row>
    <row r="476" spans="1:10" ht="12.75">
      <c r="A476" s="31"/>
      <c r="B476" s="31"/>
      <c r="C476" s="31"/>
      <c r="D476" s="31"/>
      <c r="E476" s="31"/>
      <c r="F476" s="31"/>
      <c r="G476" s="31"/>
      <c r="H476" s="31"/>
      <c r="I476" s="184"/>
      <c r="J476" s="35"/>
    </row>
    <row r="477" spans="1:10" ht="12.75">
      <c r="A477" s="31"/>
      <c r="B477" s="31"/>
      <c r="C477" s="31"/>
      <c r="D477" s="31"/>
      <c r="E477" s="31"/>
      <c r="F477" s="31"/>
      <c r="G477" s="31"/>
      <c r="H477" s="31"/>
      <c r="I477" s="184"/>
      <c r="J477" s="35"/>
    </row>
    <row r="478" spans="1:10" ht="12.75">
      <c r="A478" s="31"/>
      <c r="B478" s="31"/>
      <c r="C478" s="31"/>
      <c r="D478" s="31"/>
      <c r="E478" s="31"/>
      <c r="F478" s="31"/>
      <c r="G478" s="31"/>
      <c r="H478" s="31"/>
      <c r="I478" s="184"/>
      <c r="J478" s="35"/>
    </row>
    <row r="479" spans="1:10" ht="12.75">
      <c r="A479" s="31"/>
      <c r="B479" s="31"/>
      <c r="C479" s="31"/>
      <c r="D479" s="31"/>
      <c r="E479" s="31"/>
      <c r="F479" s="31"/>
      <c r="G479" s="31"/>
      <c r="H479" s="31"/>
      <c r="I479" s="184"/>
      <c r="J479" s="35"/>
    </row>
    <row r="480" spans="1:10" ht="12.75">
      <c r="A480" s="31"/>
      <c r="B480" s="31"/>
      <c r="C480" s="31"/>
      <c r="D480" s="31"/>
      <c r="E480" s="31"/>
      <c r="F480" s="31"/>
      <c r="G480" s="31"/>
      <c r="H480" s="31"/>
      <c r="I480" s="184"/>
      <c r="J480" s="35"/>
    </row>
    <row r="481" spans="1:10" ht="12.75">
      <c r="A481" s="31"/>
      <c r="B481" s="31"/>
      <c r="C481" s="31"/>
      <c r="D481" s="31"/>
      <c r="E481" s="31"/>
      <c r="F481" s="31"/>
      <c r="G481" s="31"/>
      <c r="H481" s="31"/>
      <c r="I481" s="184"/>
      <c r="J481" s="35"/>
    </row>
    <row r="482" spans="1:10" ht="12.75">
      <c r="A482" s="31"/>
      <c r="B482" s="31"/>
      <c r="C482" s="31"/>
      <c r="D482" s="31"/>
      <c r="E482" s="31"/>
      <c r="F482" s="31"/>
      <c r="G482" s="31"/>
      <c r="H482" s="31"/>
      <c r="I482" s="184"/>
      <c r="J482" s="35"/>
    </row>
    <row r="483" spans="1:10" ht="12.75">
      <c r="A483" s="31"/>
      <c r="B483" s="31"/>
      <c r="C483" s="31"/>
      <c r="D483" s="31"/>
      <c r="E483" s="31"/>
      <c r="F483" s="31"/>
      <c r="G483" s="31"/>
      <c r="H483" s="31"/>
      <c r="I483" s="184"/>
      <c r="J483" s="35"/>
    </row>
    <row r="484" spans="1:10" ht="12.75">
      <c r="A484" s="31"/>
      <c r="B484" s="31"/>
      <c r="C484" s="31"/>
      <c r="D484" s="31"/>
      <c r="E484" s="31"/>
      <c r="F484" s="31"/>
      <c r="G484" s="31"/>
      <c r="H484" s="31"/>
      <c r="I484" s="184"/>
      <c r="J484" s="35"/>
    </row>
    <row r="485" spans="1:10" ht="12.75">
      <c r="A485" s="31"/>
      <c r="B485" s="31"/>
      <c r="C485" s="31"/>
      <c r="D485" s="31"/>
      <c r="E485" s="31"/>
      <c r="F485" s="31"/>
      <c r="G485" s="31"/>
      <c r="H485" s="31"/>
      <c r="I485" s="184"/>
      <c r="J485" s="35"/>
    </row>
    <row r="486" spans="1:10" ht="12.75">
      <c r="A486" s="31"/>
      <c r="B486" s="31"/>
      <c r="C486" s="31"/>
      <c r="D486" s="31"/>
      <c r="E486" s="31"/>
      <c r="F486" s="31"/>
      <c r="G486" s="31"/>
      <c r="H486" s="31"/>
      <c r="I486" s="184"/>
      <c r="J486" s="35"/>
    </row>
    <row r="487" spans="1:10" ht="12.75">
      <c r="A487" s="31"/>
      <c r="B487" s="31"/>
      <c r="C487" s="31"/>
      <c r="D487" s="31"/>
      <c r="E487" s="31"/>
      <c r="F487" s="31"/>
      <c r="G487" s="31"/>
      <c r="H487" s="31"/>
      <c r="I487" s="184"/>
      <c r="J487" s="35"/>
    </row>
    <row r="488" spans="1:10" ht="12.75">
      <c r="A488" s="31"/>
      <c r="B488" s="31"/>
      <c r="C488" s="31"/>
      <c r="D488" s="31"/>
      <c r="E488" s="31"/>
      <c r="F488" s="31"/>
      <c r="G488" s="31"/>
      <c r="H488" s="31"/>
      <c r="I488" s="184"/>
      <c r="J488" s="35"/>
    </row>
    <row r="489" spans="1:10" ht="12.75">
      <c r="A489" s="31"/>
      <c r="B489" s="31"/>
      <c r="C489" s="31"/>
      <c r="D489" s="31"/>
      <c r="E489" s="31"/>
      <c r="F489" s="31"/>
      <c r="G489" s="31"/>
      <c r="H489" s="31"/>
      <c r="I489" s="184"/>
      <c r="J489" s="35"/>
    </row>
    <row r="490" spans="1:10" ht="12.75">
      <c r="A490" s="31"/>
      <c r="B490" s="31"/>
      <c r="C490" s="31"/>
      <c r="D490" s="31"/>
      <c r="E490" s="31"/>
      <c r="F490" s="31"/>
      <c r="G490" s="31"/>
      <c r="H490" s="31"/>
      <c r="I490" s="184"/>
      <c r="J490" s="35"/>
    </row>
    <row r="491" spans="1:10" ht="12.75">
      <c r="A491" s="31"/>
      <c r="B491" s="31"/>
      <c r="C491" s="31"/>
      <c r="D491" s="31"/>
      <c r="E491" s="31"/>
      <c r="F491" s="31"/>
      <c r="G491" s="31"/>
      <c r="H491" s="31"/>
      <c r="I491" s="184"/>
      <c r="J491" s="35"/>
    </row>
    <row r="492" spans="1:10" ht="12.75">
      <c r="A492" s="31"/>
      <c r="B492" s="31"/>
      <c r="C492" s="31"/>
      <c r="D492" s="31"/>
      <c r="E492" s="31"/>
      <c r="F492" s="31"/>
      <c r="G492" s="31"/>
      <c r="H492" s="31"/>
      <c r="I492" s="184"/>
      <c r="J492" s="35"/>
    </row>
    <row r="493" spans="1:10" ht="12.75">
      <c r="A493" s="31"/>
      <c r="B493" s="31"/>
      <c r="C493" s="31"/>
      <c r="D493" s="31"/>
      <c r="E493" s="31"/>
      <c r="F493" s="31"/>
      <c r="G493" s="31"/>
      <c r="H493" s="31"/>
      <c r="I493" s="184"/>
      <c r="J493" s="35"/>
    </row>
    <row r="494" spans="1:10" ht="12.75">
      <c r="A494" s="31"/>
      <c r="B494" s="31"/>
      <c r="C494" s="31"/>
      <c r="D494" s="31"/>
      <c r="E494" s="31"/>
      <c r="F494" s="31"/>
      <c r="G494" s="31"/>
      <c r="H494" s="31"/>
      <c r="I494" s="184"/>
      <c r="J494" s="35"/>
    </row>
    <row r="495" spans="1:10" ht="12.75">
      <c r="A495" s="31"/>
      <c r="B495" s="31"/>
      <c r="C495" s="31"/>
      <c r="D495" s="31"/>
      <c r="E495" s="31"/>
      <c r="F495" s="31"/>
      <c r="G495" s="31"/>
      <c r="H495" s="31"/>
      <c r="I495" s="184"/>
      <c r="J495" s="35"/>
    </row>
    <row r="496" spans="1:10" ht="12.75">
      <c r="A496" s="31"/>
      <c r="B496" s="31"/>
      <c r="C496" s="31"/>
      <c r="D496" s="31"/>
      <c r="E496" s="31"/>
      <c r="F496" s="31"/>
      <c r="G496" s="31"/>
      <c r="H496" s="31"/>
      <c r="I496" s="184"/>
      <c r="J496" s="35"/>
    </row>
    <row r="497" spans="1:10" ht="12.75">
      <c r="A497" s="31"/>
      <c r="B497" s="31"/>
      <c r="C497" s="31"/>
      <c r="D497" s="31"/>
      <c r="E497" s="31"/>
      <c r="F497" s="31"/>
      <c r="G497" s="31"/>
      <c r="H497" s="31"/>
      <c r="I497" s="184"/>
      <c r="J497" s="35"/>
    </row>
  </sheetData>
  <mergeCells count="11">
    <mergeCell ref="F2:I2"/>
    <mergeCell ref="F3:I3"/>
    <mergeCell ref="B6:J6"/>
    <mergeCell ref="A7:I7"/>
    <mergeCell ref="A11:B11"/>
    <mergeCell ref="A220:B220"/>
    <mergeCell ref="G351:I351"/>
    <mergeCell ref="A9:A10"/>
    <mergeCell ref="B9:B10"/>
    <mergeCell ref="D9:D10"/>
    <mergeCell ref="E9:H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474"/>
  <sheetViews>
    <sheetView workbookViewId="0" topLeftCell="A207">
      <selection activeCell="A207" sqref="A1:IV16384"/>
    </sheetView>
  </sheetViews>
  <sheetFormatPr defaultColWidth="9.140625" defaultRowHeight="15"/>
  <cols>
    <col min="1" max="1" width="5.7109375" style="16" customWidth="1"/>
    <col min="2" max="2" width="25.28125" style="6" customWidth="1"/>
    <col min="3" max="3" width="16.00390625" style="6" customWidth="1"/>
    <col min="4" max="4" width="13.140625" style="20" customWidth="1"/>
    <col min="5" max="5" width="12.28125" style="20" customWidth="1"/>
    <col min="6" max="6" width="12.57421875" style="20" customWidth="1"/>
    <col min="7" max="7" width="10.421875" style="20" customWidth="1"/>
    <col min="8" max="8" width="10.140625" style="20" customWidth="1"/>
    <col min="9" max="9" width="13.421875" style="20" customWidth="1"/>
    <col min="10" max="10" width="9.140625" style="8" customWidth="1"/>
    <col min="11" max="16384" width="9.140625" style="6" customWidth="1"/>
  </cols>
  <sheetData>
    <row r="1" ht="12.75">
      <c r="I1" s="20" t="s">
        <v>236</v>
      </c>
    </row>
    <row r="2" spans="6:9" ht="14.25" customHeight="1">
      <c r="F2" s="278" t="s">
        <v>226</v>
      </c>
      <c r="G2" s="278"/>
      <c r="H2" s="278"/>
      <c r="I2" s="278"/>
    </row>
    <row r="3" spans="6:9" ht="14.25" customHeight="1">
      <c r="F3" s="278" t="s">
        <v>227</v>
      </c>
      <c r="G3" s="278"/>
      <c r="H3" s="278"/>
      <c r="I3" s="278"/>
    </row>
    <row r="4" spans="7:9" ht="6.75" customHeight="1">
      <c r="G4" s="21"/>
      <c r="H4" s="21"/>
      <c r="I4" s="21"/>
    </row>
    <row r="5" ht="6.75" customHeight="1"/>
    <row r="6" spans="2:10" ht="18.75" customHeight="1">
      <c r="B6" s="279" t="s">
        <v>192</v>
      </c>
      <c r="C6" s="279"/>
      <c r="D6" s="279"/>
      <c r="E6" s="279"/>
      <c r="F6" s="279"/>
      <c r="G6" s="279"/>
      <c r="H6" s="279"/>
      <c r="I6" s="279"/>
      <c r="J6" s="279"/>
    </row>
    <row r="7" spans="1:9" ht="15.75" customHeight="1">
      <c r="A7" s="280"/>
      <c r="B7" s="280"/>
      <c r="C7" s="280"/>
      <c r="D7" s="280"/>
      <c r="E7" s="280"/>
      <c r="F7" s="280"/>
      <c r="G7" s="280"/>
      <c r="H7" s="280"/>
      <c r="I7" s="280"/>
    </row>
    <row r="8" spans="1:4" ht="5.25" customHeight="1" thickBot="1">
      <c r="A8" s="17"/>
      <c r="B8" s="17"/>
      <c r="C8" s="17"/>
      <c r="D8" s="27"/>
    </row>
    <row r="9" spans="1:9" ht="15" customHeight="1">
      <c r="A9" s="281" t="s">
        <v>229</v>
      </c>
      <c r="B9" s="283" t="s">
        <v>190</v>
      </c>
      <c r="C9" s="60"/>
      <c r="D9" s="285" t="s">
        <v>191</v>
      </c>
      <c r="E9" s="287" t="s">
        <v>62</v>
      </c>
      <c r="F9" s="287"/>
      <c r="G9" s="287"/>
      <c r="H9" s="287"/>
      <c r="I9" s="80"/>
    </row>
    <row r="10" spans="1:9" ht="117" customHeight="1">
      <c r="A10" s="282"/>
      <c r="B10" s="284"/>
      <c r="C10" s="1" t="s">
        <v>58</v>
      </c>
      <c r="D10" s="286"/>
      <c r="E10" s="23" t="s">
        <v>0</v>
      </c>
      <c r="F10" s="24" t="s">
        <v>1</v>
      </c>
      <c r="G10" s="24" t="s">
        <v>2</v>
      </c>
      <c r="H10" s="24" t="s">
        <v>63</v>
      </c>
      <c r="I10" s="81" t="s">
        <v>218</v>
      </c>
    </row>
    <row r="11" spans="1:10" s="9" customFormat="1" ht="12.75">
      <c r="A11" s="288"/>
      <c r="B11" s="289"/>
      <c r="C11" s="2"/>
      <c r="D11" s="28"/>
      <c r="E11" s="26"/>
      <c r="F11" s="26"/>
      <c r="G11" s="26"/>
      <c r="H11" s="26"/>
      <c r="I11" s="82"/>
      <c r="J11" s="84"/>
    </row>
    <row r="12" spans="1:10" s="9" customFormat="1" ht="12.75">
      <c r="A12" s="61"/>
      <c r="B12" s="2" t="s">
        <v>207</v>
      </c>
      <c r="C12" s="2"/>
      <c r="D12" s="28"/>
      <c r="E12" s="26"/>
      <c r="F12" s="26"/>
      <c r="G12" s="26"/>
      <c r="H12" s="26"/>
      <c r="I12" s="82"/>
      <c r="J12" s="84"/>
    </row>
    <row r="13" spans="1:10" ht="12.75">
      <c r="A13" s="62">
        <v>1</v>
      </c>
      <c r="B13" s="4" t="s">
        <v>28</v>
      </c>
      <c r="C13" s="43" t="s">
        <v>59</v>
      </c>
      <c r="D13" s="111">
        <v>515009</v>
      </c>
      <c r="E13" s="112">
        <v>455011</v>
      </c>
      <c r="F13" s="112">
        <v>17124</v>
      </c>
      <c r="G13" s="112">
        <v>17124</v>
      </c>
      <c r="H13" s="112">
        <v>25750</v>
      </c>
      <c r="I13" s="113">
        <v>5642.873089898789</v>
      </c>
      <c r="J13" s="44"/>
    </row>
    <row r="14" spans="1:10" ht="12.75">
      <c r="A14" s="62">
        <v>2</v>
      </c>
      <c r="B14" s="4" t="s">
        <v>24</v>
      </c>
      <c r="C14" s="43" t="s">
        <v>59</v>
      </c>
      <c r="D14" s="111">
        <v>1747939</v>
      </c>
      <c r="E14" s="112">
        <v>1544304</v>
      </c>
      <c r="F14" s="112">
        <v>58119</v>
      </c>
      <c r="G14" s="112">
        <v>58119</v>
      </c>
      <c r="H14" s="112">
        <v>87397</v>
      </c>
      <c r="I14" s="113">
        <v>22828</v>
      </c>
      <c r="J14" s="44"/>
    </row>
    <row r="15" spans="1:10" ht="12.75">
      <c r="A15" s="62">
        <v>3</v>
      </c>
      <c r="B15" s="4" t="s">
        <v>27</v>
      </c>
      <c r="C15" s="43" t="s">
        <v>59</v>
      </c>
      <c r="D15" s="111">
        <v>534869</v>
      </c>
      <c r="E15" s="112">
        <v>472557</v>
      </c>
      <c r="F15" s="112">
        <v>17784</v>
      </c>
      <c r="G15" s="112">
        <v>17784</v>
      </c>
      <c r="H15" s="112">
        <v>26744</v>
      </c>
      <c r="I15" s="113">
        <v>5701</v>
      </c>
      <c r="J15" s="44"/>
    </row>
    <row r="16" spans="1:10" ht="14.25" customHeight="1">
      <c r="A16" s="62">
        <v>4</v>
      </c>
      <c r="B16" s="10" t="s">
        <v>52</v>
      </c>
      <c r="C16" s="43" t="s">
        <v>59</v>
      </c>
      <c r="D16" s="114">
        <v>616316</v>
      </c>
      <c r="E16" s="112">
        <v>544515</v>
      </c>
      <c r="F16" s="112">
        <v>20493</v>
      </c>
      <c r="G16" s="112">
        <v>20493</v>
      </c>
      <c r="H16" s="112">
        <v>30815</v>
      </c>
      <c r="I16" s="113">
        <v>6925</v>
      </c>
      <c r="J16" s="44"/>
    </row>
    <row r="17" spans="1:10" ht="12.75">
      <c r="A17" s="62">
        <v>5</v>
      </c>
      <c r="B17" s="4" t="s">
        <v>46</v>
      </c>
      <c r="C17" s="43" t="s">
        <v>59</v>
      </c>
      <c r="D17" s="111">
        <v>546461</v>
      </c>
      <c r="E17" s="112">
        <v>482798</v>
      </c>
      <c r="F17" s="112">
        <v>18170</v>
      </c>
      <c r="G17" s="112">
        <v>18170</v>
      </c>
      <c r="H17" s="112">
        <v>27323</v>
      </c>
      <c r="I17" s="113">
        <v>16679</v>
      </c>
      <c r="J17" s="44"/>
    </row>
    <row r="18" spans="1:10" ht="12.75">
      <c r="A18" s="62">
        <v>6</v>
      </c>
      <c r="B18" s="5" t="s">
        <v>47</v>
      </c>
      <c r="C18" s="43" t="s">
        <v>59</v>
      </c>
      <c r="D18" s="112">
        <v>2068274</v>
      </c>
      <c r="E18" s="112">
        <v>1827320</v>
      </c>
      <c r="F18" s="112">
        <v>68770</v>
      </c>
      <c r="G18" s="112">
        <v>68770</v>
      </c>
      <c r="H18" s="112">
        <v>103414</v>
      </c>
      <c r="I18" s="113">
        <v>31650</v>
      </c>
      <c r="J18" s="44"/>
    </row>
    <row r="19" spans="1:10" ht="25.5">
      <c r="A19" s="62">
        <v>7</v>
      </c>
      <c r="B19" s="4" t="s">
        <v>54</v>
      </c>
      <c r="C19" s="43" t="s">
        <v>59</v>
      </c>
      <c r="D19" s="111">
        <v>574669</v>
      </c>
      <c r="E19" s="112">
        <v>507720</v>
      </c>
      <c r="F19" s="112">
        <v>19108</v>
      </c>
      <c r="G19" s="112">
        <v>19108</v>
      </c>
      <c r="H19" s="112">
        <v>28733</v>
      </c>
      <c r="I19" s="113">
        <v>8138</v>
      </c>
      <c r="J19" s="44"/>
    </row>
    <row r="20" spans="1:10" ht="25.5">
      <c r="A20" s="62">
        <v>8</v>
      </c>
      <c r="B20" s="4" t="s">
        <v>53</v>
      </c>
      <c r="C20" s="43" t="s">
        <v>59</v>
      </c>
      <c r="D20" s="111">
        <v>645478</v>
      </c>
      <c r="E20" s="112">
        <v>570280</v>
      </c>
      <c r="F20" s="112">
        <v>21462</v>
      </c>
      <c r="G20" s="112">
        <v>21462</v>
      </c>
      <c r="H20" s="112">
        <v>32274</v>
      </c>
      <c r="I20" s="113">
        <v>4390</v>
      </c>
      <c r="J20" s="44"/>
    </row>
    <row r="21" spans="1:10" ht="12.75">
      <c r="A21" s="62">
        <v>9</v>
      </c>
      <c r="B21" s="4" t="s">
        <v>29</v>
      </c>
      <c r="C21" s="43" t="s">
        <v>59</v>
      </c>
      <c r="D21" s="111">
        <v>475595</v>
      </c>
      <c r="E21" s="112">
        <v>420188</v>
      </c>
      <c r="F21" s="112">
        <v>15814</v>
      </c>
      <c r="G21" s="112">
        <v>15814</v>
      </c>
      <c r="H21" s="112">
        <v>23779</v>
      </c>
      <c r="I21" s="113">
        <v>2979</v>
      </c>
      <c r="J21" s="44"/>
    </row>
    <row r="22" spans="1:10" ht="12.75">
      <c r="A22" s="62">
        <v>10</v>
      </c>
      <c r="B22" s="5" t="s">
        <v>11</v>
      </c>
      <c r="C22" s="43" t="s">
        <v>59</v>
      </c>
      <c r="D22" s="111">
        <v>443927</v>
      </c>
      <c r="E22" s="112">
        <v>392210</v>
      </c>
      <c r="F22" s="112">
        <v>14761</v>
      </c>
      <c r="G22" s="112">
        <v>14761</v>
      </c>
      <c r="H22" s="112">
        <v>22195</v>
      </c>
      <c r="I22" s="113">
        <v>0</v>
      </c>
      <c r="J22" s="44"/>
    </row>
    <row r="23" spans="1:10" ht="12.75">
      <c r="A23" s="62">
        <v>11</v>
      </c>
      <c r="B23" s="4" t="s">
        <v>51</v>
      </c>
      <c r="C23" s="43" t="s">
        <v>59</v>
      </c>
      <c r="D23" s="111">
        <v>989481</v>
      </c>
      <c r="E23" s="112">
        <v>874207</v>
      </c>
      <c r="F23" s="112">
        <v>32900</v>
      </c>
      <c r="G23" s="112">
        <v>32900</v>
      </c>
      <c r="H23" s="112">
        <v>49474</v>
      </c>
      <c r="I23" s="113">
        <v>15519</v>
      </c>
      <c r="J23" s="44"/>
    </row>
    <row r="24" spans="1:10" ht="12.75">
      <c r="A24" s="62">
        <v>12</v>
      </c>
      <c r="B24" s="4" t="s">
        <v>50</v>
      </c>
      <c r="C24" s="43" t="s">
        <v>59</v>
      </c>
      <c r="D24" s="111">
        <v>1020923</v>
      </c>
      <c r="E24" s="112">
        <v>901986</v>
      </c>
      <c r="F24" s="112">
        <v>33946</v>
      </c>
      <c r="G24" s="112">
        <v>33946</v>
      </c>
      <c r="H24" s="112">
        <v>51045</v>
      </c>
      <c r="I24" s="113">
        <v>17543</v>
      </c>
      <c r="J24" s="44"/>
    </row>
    <row r="25" spans="1:10" ht="12.75">
      <c r="A25" s="62">
        <v>13</v>
      </c>
      <c r="B25" s="4" t="s">
        <v>40</v>
      </c>
      <c r="C25" s="43" t="s">
        <v>59</v>
      </c>
      <c r="D25" s="111">
        <v>753412</v>
      </c>
      <c r="E25" s="112">
        <v>665639</v>
      </c>
      <c r="F25" s="112">
        <v>25051</v>
      </c>
      <c r="G25" s="112">
        <v>25051</v>
      </c>
      <c r="H25" s="112">
        <v>37671</v>
      </c>
      <c r="I25" s="113">
        <v>12465</v>
      </c>
      <c r="J25" s="44"/>
    </row>
    <row r="26" spans="1:10" ht="12.75">
      <c r="A26" s="62">
        <v>14</v>
      </c>
      <c r="B26" s="5" t="s">
        <v>13</v>
      </c>
      <c r="C26" s="43" t="s">
        <v>59</v>
      </c>
      <c r="D26" s="111">
        <v>251203</v>
      </c>
      <c r="E26" s="112">
        <v>221938</v>
      </c>
      <c r="F26" s="112">
        <v>8353</v>
      </c>
      <c r="G26" s="112">
        <v>8353</v>
      </c>
      <c r="H26" s="112">
        <v>12559</v>
      </c>
      <c r="I26" s="113">
        <v>8031</v>
      </c>
      <c r="J26" s="44"/>
    </row>
    <row r="27" spans="1:10" ht="12.75">
      <c r="A27" s="62">
        <v>15</v>
      </c>
      <c r="B27" s="5" t="s">
        <v>10</v>
      </c>
      <c r="C27" s="43" t="s">
        <v>59</v>
      </c>
      <c r="D27" s="111">
        <v>896517</v>
      </c>
      <c r="E27" s="112">
        <v>792073</v>
      </c>
      <c r="F27" s="112">
        <v>29809</v>
      </c>
      <c r="G27" s="112">
        <v>29809</v>
      </c>
      <c r="H27" s="112">
        <v>44826</v>
      </c>
      <c r="I27" s="113">
        <v>17483</v>
      </c>
      <c r="J27" s="44"/>
    </row>
    <row r="28" spans="1:10" ht="12.75">
      <c r="A28" s="62">
        <v>16</v>
      </c>
      <c r="B28" s="4" t="s">
        <v>45</v>
      </c>
      <c r="C28" s="43" t="s">
        <v>59</v>
      </c>
      <c r="D28" s="111">
        <v>1207483</v>
      </c>
      <c r="E28" s="112">
        <v>1066811</v>
      </c>
      <c r="F28" s="112">
        <v>40149</v>
      </c>
      <c r="G28" s="112">
        <v>40149</v>
      </c>
      <c r="H28" s="112">
        <v>60374</v>
      </c>
      <c r="I28" s="113">
        <v>17967</v>
      </c>
      <c r="J28" s="44"/>
    </row>
    <row r="29" spans="1:10" ht="12.75">
      <c r="A29" s="62">
        <v>17</v>
      </c>
      <c r="B29" s="4" t="s">
        <v>41</v>
      </c>
      <c r="C29" s="43" t="s">
        <v>59</v>
      </c>
      <c r="D29" s="111">
        <v>1267425</v>
      </c>
      <c r="E29" s="112">
        <v>1119769</v>
      </c>
      <c r="F29" s="112">
        <v>42142</v>
      </c>
      <c r="G29" s="112">
        <v>42142</v>
      </c>
      <c r="H29" s="112">
        <v>63372</v>
      </c>
      <c r="I29" s="113">
        <v>13228</v>
      </c>
      <c r="J29" s="44"/>
    </row>
    <row r="30" spans="1:10" ht="12.75">
      <c r="A30" s="62">
        <v>18</v>
      </c>
      <c r="B30" s="4" t="s">
        <v>43</v>
      </c>
      <c r="C30" s="43" t="s">
        <v>59</v>
      </c>
      <c r="D30" s="111">
        <v>476745</v>
      </c>
      <c r="E30" s="112">
        <v>421204</v>
      </c>
      <c r="F30" s="112">
        <v>15851</v>
      </c>
      <c r="G30" s="112">
        <v>15851</v>
      </c>
      <c r="H30" s="112">
        <v>23839</v>
      </c>
      <c r="I30" s="113">
        <v>10104</v>
      </c>
      <c r="J30" s="44"/>
    </row>
    <row r="31" spans="1:10" ht="12.75">
      <c r="A31" s="62">
        <v>19</v>
      </c>
      <c r="B31" s="4" t="s">
        <v>37</v>
      </c>
      <c r="C31" s="43" t="s">
        <v>59</v>
      </c>
      <c r="D31" s="111">
        <v>514276</v>
      </c>
      <c r="E31" s="112">
        <v>454363</v>
      </c>
      <c r="F31" s="112">
        <v>17100</v>
      </c>
      <c r="G31" s="112">
        <v>17100</v>
      </c>
      <c r="H31" s="112">
        <v>25713</v>
      </c>
      <c r="I31" s="113">
        <v>4842</v>
      </c>
      <c r="J31" s="44"/>
    </row>
    <row r="32" spans="1:10" ht="12.75">
      <c r="A32" s="62">
        <v>20</v>
      </c>
      <c r="B32" s="32" t="s">
        <v>15</v>
      </c>
      <c r="C32" s="43" t="s">
        <v>59</v>
      </c>
      <c r="D32" s="111">
        <v>842908</v>
      </c>
      <c r="E32" s="112">
        <v>744710</v>
      </c>
      <c r="F32" s="112">
        <v>28027</v>
      </c>
      <c r="G32" s="112">
        <v>28027</v>
      </c>
      <c r="H32" s="112">
        <v>42144</v>
      </c>
      <c r="I32" s="113">
        <v>25481</v>
      </c>
      <c r="J32" s="44"/>
    </row>
    <row r="33" spans="1:10" ht="12.75">
      <c r="A33" s="62">
        <v>21</v>
      </c>
      <c r="B33" s="5" t="s">
        <v>8</v>
      </c>
      <c r="C33" s="43" t="s">
        <v>59</v>
      </c>
      <c r="D33" s="111">
        <v>804484</v>
      </c>
      <c r="E33" s="112">
        <v>710762</v>
      </c>
      <c r="F33" s="112">
        <v>26749</v>
      </c>
      <c r="G33" s="112">
        <v>26749</v>
      </c>
      <c r="H33" s="112">
        <v>40224</v>
      </c>
      <c r="I33" s="113">
        <v>9410</v>
      </c>
      <c r="J33" s="44"/>
    </row>
    <row r="34" spans="1:10" ht="12.75">
      <c r="A34" s="62">
        <v>22</v>
      </c>
      <c r="B34" s="4" t="s">
        <v>42</v>
      </c>
      <c r="C34" s="43" t="s">
        <v>59</v>
      </c>
      <c r="D34" s="111">
        <v>1038511</v>
      </c>
      <c r="E34" s="112">
        <v>917524</v>
      </c>
      <c r="F34" s="112">
        <v>34530</v>
      </c>
      <c r="G34" s="112">
        <v>34530</v>
      </c>
      <c r="H34" s="112">
        <v>51927</v>
      </c>
      <c r="I34" s="113">
        <v>5519</v>
      </c>
      <c r="J34" s="44"/>
    </row>
    <row r="35" spans="1:10" ht="12.75">
      <c r="A35" s="62">
        <v>23</v>
      </c>
      <c r="B35" s="5" t="s">
        <v>17</v>
      </c>
      <c r="C35" s="43" t="s">
        <v>59</v>
      </c>
      <c r="D35" s="111">
        <v>1353372</v>
      </c>
      <c r="E35" s="112">
        <v>1195704</v>
      </c>
      <c r="F35" s="112">
        <v>44999</v>
      </c>
      <c r="G35" s="112">
        <v>44999</v>
      </c>
      <c r="H35" s="112">
        <v>67670</v>
      </c>
      <c r="I35" s="113">
        <v>19573</v>
      </c>
      <c r="J35" s="44"/>
    </row>
    <row r="36" spans="1:10" ht="12.75">
      <c r="A36" s="62">
        <v>24</v>
      </c>
      <c r="B36" s="5" t="s">
        <v>34</v>
      </c>
      <c r="C36" s="43" t="s">
        <v>59</v>
      </c>
      <c r="D36" s="111">
        <v>1402680</v>
      </c>
      <c r="E36" s="112">
        <v>1239267</v>
      </c>
      <c r="F36" s="112">
        <v>46639</v>
      </c>
      <c r="G36" s="112">
        <v>46639</v>
      </c>
      <c r="H36" s="112">
        <v>70135</v>
      </c>
      <c r="I36" s="113">
        <v>16301</v>
      </c>
      <c r="J36" s="44"/>
    </row>
    <row r="37" spans="1:10" ht="12.75">
      <c r="A37" s="62">
        <v>25</v>
      </c>
      <c r="B37" s="5" t="s">
        <v>49</v>
      </c>
      <c r="C37" s="43" t="s">
        <v>59</v>
      </c>
      <c r="D37" s="112">
        <v>1179803</v>
      </c>
      <c r="E37" s="112">
        <v>1042356</v>
      </c>
      <c r="F37" s="112">
        <v>39228</v>
      </c>
      <c r="G37" s="112">
        <v>39228</v>
      </c>
      <c r="H37" s="112">
        <v>58991</v>
      </c>
      <c r="I37" s="113">
        <v>25817</v>
      </c>
      <c r="J37" s="44"/>
    </row>
    <row r="38" spans="1:10" ht="12.75">
      <c r="A38" s="62">
        <v>26</v>
      </c>
      <c r="B38" s="5" t="s">
        <v>32</v>
      </c>
      <c r="C38" s="43" t="s">
        <v>59</v>
      </c>
      <c r="D38" s="111">
        <v>1132222</v>
      </c>
      <c r="E38" s="112">
        <v>1000318</v>
      </c>
      <c r="F38" s="112">
        <v>37646</v>
      </c>
      <c r="G38" s="112">
        <v>37646</v>
      </c>
      <c r="H38" s="112">
        <v>56612</v>
      </c>
      <c r="I38" s="113">
        <v>13262</v>
      </c>
      <c r="J38" s="44"/>
    </row>
    <row r="39" spans="1:10" ht="12.75">
      <c r="A39" s="62">
        <v>27</v>
      </c>
      <c r="B39" s="5" t="s">
        <v>44</v>
      </c>
      <c r="C39" s="43" t="s">
        <v>59</v>
      </c>
      <c r="D39" s="111">
        <v>1393068</v>
      </c>
      <c r="E39" s="112">
        <v>1230775</v>
      </c>
      <c r="F39" s="112">
        <v>46320</v>
      </c>
      <c r="G39" s="112">
        <v>46320</v>
      </c>
      <c r="H39" s="112">
        <v>69653</v>
      </c>
      <c r="I39" s="113">
        <v>20697</v>
      </c>
      <c r="J39" s="44"/>
    </row>
    <row r="40" spans="1:10" ht="12.75">
      <c r="A40" s="62">
        <v>28</v>
      </c>
      <c r="B40" s="5" t="s">
        <v>19</v>
      </c>
      <c r="C40" s="43" t="s">
        <v>59</v>
      </c>
      <c r="D40" s="111">
        <v>1061357</v>
      </c>
      <c r="E40" s="112">
        <v>937709</v>
      </c>
      <c r="F40" s="112">
        <v>35290</v>
      </c>
      <c r="G40" s="112">
        <v>35290</v>
      </c>
      <c r="H40" s="112">
        <v>53068</v>
      </c>
      <c r="I40" s="113">
        <v>16067</v>
      </c>
      <c r="J40" s="44"/>
    </row>
    <row r="41" spans="1:10" ht="12.75">
      <c r="A41" s="62">
        <v>29</v>
      </c>
      <c r="B41" s="5" t="s">
        <v>22</v>
      </c>
      <c r="C41" s="43" t="s">
        <v>59</v>
      </c>
      <c r="D41" s="111">
        <v>1429667</v>
      </c>
      <c r="E41" s="112">
        <v>1263111</v>
      </c>
      <c r="F41" s="112">
        <v>47536</v>
      </c>
      <c r="G41" s="112">
        <v>47536</v>
      </c>
      <c r="H41" s="112">
        <v>71484</v>
      </c>
      <c r="I41" s="113">
        <v>62709</v>
      </c>
      <c r="J41" s="44"/>
    </row>
    <row r="42" spans="1:10" ht="12.75">
      <c r="A42" s="62">
        <v>30</v>
      </c>
      <c r="B42" s="5" t="s">
        <v>23</v>
      </c>
      <c r="C42" s="43" t="s">
        <v>59</v>
      </c>
      <c r="D42" s="111">
        <v>558807</v>
      </c>
      <c r="E42" s="112">
        <v>493706</v>
      </c>
      <c r="F42" s="112">
        <v>18580</v>
      </c>
      <c r="G42" s="112">
        <v>18580</v>
      </c>
      <c r="H42" s="112">
        <v>27941</v>
      </c>
      <c r="I42" s="113">
        <v>11726</v>
      </c>
      <c r="J42" s="44"/>
    </row>
    <row r="43" spans="1:10" ht="12.75">
      <c r="A43" s="62">
        <v>31</v>
      </c>
      <c r="B43" s="5" t="s">
        <v>33</v>
      </c>
      <c r="C43" s="43" t="s">
        <v>59</v>
      </c>
      <c r="D43" s="115">
        <v>246635</v>
      </c>
      <c r="E43" s="112">
        <v>217902</v>
      </c>
      <c r="F43" s="112">
        <v>8200</v>
      </c>
      <c r="G43" s="112">
        <v>8200</v>
      </c>
      <c r="H43" s="112">
        <v>12333</v>
      </c>
      <c r="I43" s="113">
        <v>0</v>
      </c>
      <c r="J43" s="44"/>
    </row>
    <row r="44" spans="1:10" ht="12.75">
      <c r="A44" s="62">
        <v>32</v>
      </c>
      <c r="B44" s="5" t="s">
        <v>9</v>
      </c>
      <c r="C44" s="43" t="s">
        <v>59</v>
      </c>
      <c r="D44" s="111">
        <v>373715</v>
      </c>
      <c r="E44" s="112">
        <v>330177</v>
      </c>
      <c r="F44" s="112">
        <v>12426</v>
      </c>
      <c r="G44" s="112">
        <v>12426</v>
      </c>
      <c r="H44" s="112">
        <v>18686</v>
      </c>
      <c r="I44" s="113">
        <v>9235</v>
      </c>
      <c r="J44" s="44"/>
    </row>
    <row r="45" spans="1:10" ht="12.75">
      <c r="A45" s="62">
        <v>33</v>
      </c>
      <c r="B45" s="5" t="s">
        <v>82</v>
      </c>
      <c r="C45" s="43" t="s">
        <v>59</v>
      </c>
      <c r="D45" s="116">
        <v>52697</v>
      </c>
      <c r="E45" s="117">
        <v>0</v>
      </c>
      <c r="F45" s="117">
        <v>0</v>
      </c>
      <c r="G45" s="117">
        <v>52697</v>
      </c>
      <c r="H45" s="117">
        <v>0</v>
      </c>
      <c r="I45" s="113">
        <v>0</v>
      </c>
      <c r="J45" s="44"/>
    </row>
    <row r="46" spans="1:10" ht="12.75">
      <c r="A46" s="62">
        <v>34</v>
      </c>
      <c r="B46" s="5" t="s">
        <v>83</v>
      </c>
      <c r="C46" s="43" t="s">
        <v>59</v>
      </c>
      <c r="D46" s="116">
        <v>380944</v>
      </c>
      <c r="E46" s="117">
        <v>0</v>
      </c>
      <c r="F46" s="117">
        <v>0</v>
      </c>
      <c r="G46" s="117">
        <v>380944</v>
      </c>
      <c r="H46" s="117">
        <v>0</v>
      </c>
      <c r="I46" s="113">
        <v>0</v>
      </c>
      <c r="J46" s="44"/>
    </row>
    <row r="47" spans="1:10" ht="12.75">
      <c r="A47" s="62">
        <v>35</v>
      </c>
      <c r="B47" s="5" t="s">
        <v>84</v>
      </c>
      <c r="C47" s="43" t="s">
        <v>59</v>
      </c>
      <c r="D47" s="116">
        <v>183190</v>
      </c>
      <c r="E47" s="117">
        <v>0</v>
      </c>
      <c r="F47" s="117">
        <v>0</v>
      </c>
      <c r="G47" s="116">
        <v>183190</v>
      </c>
      <c r="H47" s="117">
        <v>0</v>
      </c>
      <c r="I47" s="113">
        <v>0</v>
      </c>
      <c r="J47" s="44"/>
    </row>
    <row r="48" spans="1:10" ht="12.75">
      <c r="A48" s="62">
        <v>36</v>
      </c>
      <c r="B48" s="5" t="s">
        <v>85</v>
      </c>
      <c r="C48" s="43" t="s">
        <v>59</v>
      </c>
      <c r="D48" s="116">
        <v>61220</v>
      </c>
      <c r="E48" s="117">
        <v>0</v>
      </c>
      <c r="F48" s="117">
        <v>0</v>
      </c>
      <c r="G48" s="116">
        <v>61220</v>
      </c>
      <c r="H48" s="117">
        <v>0</v>
      </c>
      <c r="I48" s="113">
        <v>0</v>
      </c>
      <c r="J48" s="44"/>
    </row>
    <row r="49" spans="1:10" ht="12.75">
      <c r="A49" s="62">
        <v>37</v>
      </c>
      <c r="B49" s="5" t="s">
        <v>86</v>
      </c>
      <c r="C49" s="43" t="s">
        <v>59</v>
      </c>
      <c r="D49" s="116">
        <v>201310</v>
      </c>
      <c r="E49" s="117">
        <v>0</v>
      </c>
      <c r="F49" s="117">
        <v>0</v>
      </c>
      <c r="G49" s="117">
        <v>191245</v>
      </c>
      <c r="H49" s="117">
        <v>10065</v>
      </c>
      <c r="I49" s="113">
        <v>4329</v>
      </c>
      <c r="J49" s="44"/>
    </row>
    <row r="50" spans="1:10" ht="12.75">
      <c r="A50" s="62">
        <v>38</v>
      </c>
      <c r="B50" s="5" t="s">
        <v>87</v>
      </c>
      <c r="C50" s="43" t="s">
        <v>59</v>
      </c>
      <c r="D50" s="116">
        <v>455722</v>
      </c>
      <c r="E50" s="117">
        <v>0</v>
      </c>
      <c r="F50" s="117">
        <v>0</v>
      </c>
      <c r="G50" s="117">
        <v>319006</v>
      </c>
      <c r="H50" s="117">
        <v>136716</v>
      </c>
      <c r="I50" s="113">
        <v>35450</v>
      </c>
      <c r="J50" s="44"/>
    </row>
    <row r="51" spans="1:10" ht="12.75">
      <c r="A51" s="62">
        <v>39</v>
      </c>
      <c r="B51" s="5" t="s">
        <v>88</v>
      </c>
      <c r="C51" s="43" t="s">
        <v>59</v>
      </c>
      <c r="D51" s="116">
        <v>2188420</v>
      </c>
      <c r="E51" s="117">
        <v>0</v>
      </c>
      <c r="F51" s="117">
        <v>0</v>
      </c>
      <c r="G51" s="117">
        <v>1706968</v>
      </c>
      <c r="H51" s="117">
        <v>481452</v>
      </c>
      <c r="I51" s="113">
        <v>51474</v>
      </c>
      <c r="J51" s="44"/>
    </row>
    <row r="52" spans="1:10" ht="12.75">
      <c r="A52" s="62">
        <v>40</v>
      </c>
      <c r="B52" s="5" t="s">
        <v>89</v>
      </c>
      <c r="C52" s="43" t="s">
        <v>59</v>
      </c>
      <c r="D52" s="116">
        <v>724350</v>
      </c>
      <c r="E52" s="117">
        <v>0</v>
      </c>
      <c r="F52" s="117">
        <v>0</v>
      </c>
      <c r="G52" s="117">
        <v>564993</v>
      </c>
      <c r="H52" s="117">
        <v>159357</v>
      </c>
      <c r="I52" s="113">
        <v>53387</v>
      </c>
      <c r="J52" s="44"/>
    </row>
    <row r="53" spans="1:10" ht="12.75">
      <c r="A53" s="62">
        <v>41</v>
      </c>
      <c r="B53" s="5" t="s">
        <v>193</v>
      </c>
      <c r="C53" s="43" t="s">
        <v>59</v>
      </c>
      <c r="D53" s="116">
        <v>290870</v>
      </c>
      <c r="E53" s="117">
        <v>0</v>
      </c>
      <c r="F53" s="117">
        <v>0</v>
      </c>
      <c r="G53" s="117">
        <v>290870</v>
      </c>
      <c r="H53" s="117">
        <v>0</v>
      </c>
      <c r="I53" s="113">
        <v>0</v>
      </c>
      <c r="J53" s="44"/>
    </row>
    <row r="54" spans="1:10" ht="12.75">
      <c r="A54" s="62">
        <v>42</v>
      </c>
      <c r="B54" s="5" t="s">
        <v>90</v>
      </c>
      <c r="C54" s="43" t="s">
        <v>59</v>
      </c>
      <c r="D54" s="116">
        <v>441350</v>
      </c>
      <c r="E54" s="117">
        <v>0</v>
      </c>
      <c r="F54" s="117">
        <v>0</v>
      </c>
      <c r="G54" s="117">
        <v>344253</v>
      </c>
      <c r="H54" s="117">
        <v>97097</v>
      </c>
      <c r="I54" s="113">
        <v>21321</v>
      </c>
      <c r="J54" s="44"/>
    </row>
    <row r="55" spans="1:10" ht="12.75">
      <c r="A55" s="62">
        <v>43</v>
      </c>
      <c r="B55" s="5" t="s">
        <v>194</v>
      </c>
      <c r="C55" s="43" t="s">
        <v>59</v>
      </c>
      <c r="D55" s="116">
        <v>938220</v>
      </c>
      <c r="E55" s="117">
        <v>0</v>
      </c>
      <c r="F55" s="117">
        <v>0</v>
      </c>
      <c r="G55" s="117">
        <v>731812</v>
      </c>
      <c r="H55" s="117">
        <v>206408</v>
      </c>
      <c r="I55" s="113">
        <v>29228</v>
      </c>
      <c r="J55" s="44"/>
    </row>
    <row r="56" spans="1:10" ht="12.75">
      <c r="A56" s="62">
        <v>44</v>
      </c>
      <c r="B56" s="5" t="s">
        <v>91</v>
      </c>
      <c r="C56" s="43" t="s">
        <v>59</v>
      </c>
      <c r="D56" s="116">
        <v>362160</v>
      </c>
      <c r="E56" s="117">
        <v>0</v>
      </c>
      <c r="F56" s="117">
        <v>0</v>
      </c>
      <c r="G56" s="117">
        <v>344052</v>
      </c>
      <c r="H56" s="117">
        <v>18108</v>
      </c>
      <c r="I56" s="113">
        <v>6907</v>
      </c>
      <c r="J56" s="44"/>
    </row>
    <row r="57" spans="1:10" ht="12.75">
      <c r="A57" s="62">
        <v>45</v>
      </c>
      <c r="B57" s="5" t="s">
        <v>92</v>
      </c>
      <c r="C57" s="43" t="s">
        <v>59</v>
      </c>
      <c r="D57" s="116">
        <v>222000</v>
      </c>
      <c r="E57" s="117">
        <v>0</v>
      </c>
      <c r="F57" s="117">
        <v>0</v>
      </c>
      <c r="G57" s="117">
        <v>155400</v>
      </c>
      <c r="H57" s="117">
        <v>66600</v>
      </c>
      <c r="I57" s="113">
        <v>51488</v>
      </c>
      <c r="J57" s="44"/>
    </row>
    <row r="58" spans="1:10" ht="12.75">
      <c r="A58" s="62">
        <v>46</v>
      </c>
      <c r="B58" s="5" t="s">
        <v>93</v>
      </c>
      <c r="C58" s="43" t="s">
        <v>59</v>
      </c>
      <c r="D58" s="116">
        <v>233000</v>
      </c>
      <c r="E58" s="117">
        <v>0</v>
      </c>
      <c r="F58" s="117">
        <v>0</v>
      </c>
      <c r="G58" s="117">
        <v>209700</v>
      </c>
      <c r="H58" s="117">
        <v>23300</v>
      </c>
      <c r="I58" s="113">
        <v>0</v>
      </c>
      <c r="J58" s="44"/>
    </row>
    <row r="59" spans="1:10" ht="25.5">
      <c r="A59" s="62">
        <v>47</v>
      </c>
      <c r="B59" s="4" t="s">
        <v>94</v>
      </c>
      <c r="C59" s="43" t="s">
        <v>59</v>
      </c>
      <c r="D59" s="116">
        <v>98690</v>
      </c>
      <c r="E59" s="117">
        <v>87193</v>
      </c>
      <c r="F59" s="117">
        <v>3281</v>
      </c>
      <c r="G59" s="117">
        <v>3281</v>
      </c>
      <c r="H59" s="117">
        <v>4935</v>
      </c>
      <c r="I59" s="113">
        <v>1966</v>
      </c>
      <c r="J59" s="44"/>
    </row>
    <row r="60" spans="1:10" ht="24.75" customHeight="1">
      <c r="A60" s="62">
        <v>48</v>
      </c>
      <c r="B60" s="5" t="s">
        <v>95</v>
      </c>
      <c r="C60" s="43" t="s">
        <v>59</v>
      </c>
      <c r="D60" s="116">
        <v>55530</v>
      </c>
      <c r="E60" s="117">
        <v>49061</v>
      </c>
      <c r="F60" s="117">
        <v>1846</v>
      </c>
      <c r="G60" s="117">
        <v>1846</v>
      </c>
      <c r="H60" s="117">
        <v>2777</v>
      </c>
      <c r="I60" s="113">
        <v>951</v>
      </c>
      <c r="J60" s="44"/>
    </row>
    <row r="61" spans="1:10" ht="12.75">
      <c r="A61" s="62">
        <v>49</v>
      </c>
      <c r="B61" s="5" t="s">
        <v>96</v>
      </c>
      <c r="C61" s="43" t="s">
        <v>59</v>
      </c>
      <c r="D61" s="116">
        <v>19460</v>
      </c>
      <c r="E61" s="117">
        <v>17193</v>
      </c>
      <c r="F61" s="117">
        <v>647</v>
      </c>
      <c r="G61" s="117">
        <v>647</v>
      </c>
      <c r="H61" s="117">
        <v>973</v>
      </c>
      <c r="I61" s="113">
        <v>470</v>
      </c>
      <c r="J61" s="44"/>
    </row>
    <row r="62" spans="1:10" ht="23.25" customHeight="1">
      <c r="A62" s="62">
        <v>50</v>
      </c>
      <c r="B62" s="5" t="s">
        <v>97</v>
      </c>
      <c r="C62" s="43" t="s">
        <v>59</v>
      </c>
      <c r="D62" s="116">
        <v>26191</v>
      </c>
      <c r="E62" s="117">
        <v>23139</v>
      </c>
      <c r="F62" s="117">
        <v>871</v>
      </c>
      <c r="G62" s="117">
        <v>871</v>
      </c>
      <c r="H62" s="117">
        <v>1310</v>
      </c>
      <c r="I62" s="113">
        <v>346</v>
      </c>
      <c r="J62" s="44"/>
    </row>
    <row r="63" spans="1:10" ht="12.75">
      <c r="A63" s="62">
        <v>51</v>
      </c>
      <c r="B63" s="5" t="s">
        <v>98</v>
      </c>
      <c r="C63" s="43" t="s">
        <v>59</v>
      </c>
      <c r="D63" s="116">
        <v>43400</v>
      </c>
      <c r="E63" s="117">
        <v>38344</v>
      </c>
      <c r="F63" s="117">
        <v>1443</v>
      </c>
      <c r="G63" s="117">
        <v>1443</v>
      </c>
      <c r="H63" s="117">
        <v>2170</v>
      </c>
      <c r="I63" s="113">
        <v>1211</v>
      </c>
      <c r="J63" s="44"/>
    </row>
    <row r="64" spans="1:10" ht="12.75">
      <c r="A64" s="62">
        <v>52</v>
      </c>
      <c r="B64" s="5" t="s">
        <v>99</v>
      </c>
      <c r="C64" s="43" t="s">
        <v>59</v>
      </c>
      <c r="D64" s="116">
        <v>114700</v>
      </c>
      <c r="E64" s="117">
        <v>101337</v>
      </c>
      <c r="F64" s="117">
        <v>3814</v>
      </c>
      <c r="G64" s="117">
        <v>3814</v>
      </c>
      <c r="H64" s="117">
        <v>5735</v>
      </c>
      <c r="I64" s="113">
        <v>1509</v>
      </c>
      <c r="J64" s="44"/>
    </row>
    <row r="65" spans="1:10" ht="12.75">
      <c r="A65" s="62">
        <v>53</v>
      </c>
      <c r="B65" s="5" t="s">
        <v>100</v>
      </c>
      <c r="C65" s="43" t="s">
        <v>59</v>
      </c>
      <c r="D65" s="116">
        <v>47280</v>
      </c>
      <c r="E65" s="117">
        <v>41772</v>
      </c>
      <c r="F65" s="117">
        <v>1572</v>
      </c>
      <c r="G65" s="117">
        <v>1572</v>
      </c>
      <c r="H65" s="117">
        <v>2364</v>
      </c>
      <c r="I65" s="113">
        <v>774</v>
      </c>
      <c r="J65" s="44"/>
    </row>
    <row r="66" spans="1:10" ht="12.75">
      <c r="A66" s="62">
        <v>54</v>
      </c>
      <c r="B66" s="5" t="s">
        <v>101</v>
      </c>
      <c r="C66" s="43" t="s">
        <v>59</v>
      </c>
      <c r="D66" s="116">
        <v>7067</v>
      </c>
      <c r="E66" s="117">
        <v>6244</v>
      </c>
      <c r="F66" s="117">
        <v>235</v>
      </c>
      <c r="G66" s="117">
        <v>235</v>
      </c>
      <c r="H66" s="117">
        <v>353</v>
      </c>
      <c r="I66" s="113">
        <v>98</v>
      </c>
      <c r="J66" s="44"/>
    </row>
    <row r="67" spans="1:10" ht="12.75">
      <c r="A67" s="62">
        <v>55</v>
      </c>
      <c r="B67" s="5" t="s">
        <v>102</v>
      </c>
      <c r="C67" s="43" t="s">
        <v>59</v>
      </c>
      <c r="D67" s="116">
        <v>3280</v>
      </c>
      <c r="E67" s="117">
        <v>2898</v>
      </c>
      <c r="F67" s="117">
        <v>109</v>
      </c>
      <c r="G67" s="117">
        <v>109</v>
      </c>
      <c r="H67" s="117">
        <v>164</v>
      </c>
      <c r="I67" s="113">
        <v>22</v>
      </c>
      <c r="J67" s="44"/>
    </row>
    <row r="68" spans="1:10" ht="12.75">
      <c r="A68" s="62">
        <v>56</v>
      </c>
      <c r="B68" s="5" t="s">
        <v>103</v>
      </c>
      <c r="C68" s="43" t="s">
        <v>59</v>
      </c>
      <c r="D68" s="116">
        <v>101641</v>
      </c>
      <c r="E68" s="117">
        <v>89799</v>
      </c>
      <c r="F68" s="117">
        <v>3380</v>
      </c>
      <c r="G68" s="117">
        <v>3380</v>
      </c>
      <c r="H68" s="117">
        <v>5082</v>
      </c>
      <c r="I68" s="113">
        <v>1277</v>
      </c>
      <c r="J68" s="44"/>
    </row>
    <row r="69" spans="1:10" ht="12.75">
      <c r="A69" s="62">
        <v>57</v>
      </c>
      <c r="B69" s="5" t="s">
        <v>104</v>
      </c>
      <c r="C69" s="43" t="s">
        <v>59</v>
      </c>
      <c r="D69" s="116">
        <v>490200</v>
      </c>
      <c r="E69" s="117">
        <v>433092</v>
      </c>
      <c r="F69" s="117">
        <v>16299</v>
      </c>
      <c r="G69" s="117">
        <v>16299</v>
      </c>
      <c r="H69" s="117">
        <v>24510</v>
      </c>
      <c r="I69" s="113">
        <v>18322</v>
      </c>
      <c r="J69" s="44"/>
    </row>
    <row r="70" spans="1:10" ht="12.75">
      <c r="A70" s="62">
        <v>58</v>
      </c>
      <c r="B70" s="5" t="s">
        <v>105</v>
      </c>
      <c r="C70" s="43" t="s">
        <v>59</v>
      </c>
      <c r="D70" s="116">
        <v>18659</v>
      </c>
      <c r="E70" s="117">
        <v>16486</v>
      </c>
      <c r="F70" s="117">
        <v>620</v>
      </c>
      <c r="G70" s="117">
        <v>620</v>
      </c>
      <c r="H70" s="117">
        <v>933</v>
      </c>
      <c r="I70" s="113">
        <v>303</v>
      </c>
      <c r="J70" s="44"/>
    </row>
    <row r="71" spans="1:10" ht="12.75">
      <c r="A71" s="62">
        <v>59</v>
      </c>
      <c r="B71" s="5" t="s">
        <v>106</v>
      </c>
      <c r="C71" s="43" t="s">
        <v>59</v>
      </c>
      <c r="D71" s="116">
        <v>29599</v>
      </c>
      <c r="E71" s="117">
        <v>26151</v>
      </c>
      <c r="F71" s="117">
        <v>984</v>
      </c>
      <c r="G71" s="117">
        <v>984</v>
      </c>
      <c r="H71" s="117">
        <v>1480</v>
      </c>
      <c r="I71" s="113">
        <v>517</v>
      </c>
      <c r="J71" s="44"/>
    </row>
    <row r="72" spans="1:10" ht="12.75">
      <c r="A72" s="62">
        <v>60</v>
      </c>
      <c r="B72" s="5" t="s">
        <v>107</v>
      </c>
      <c r="C72" s="43" t="s">
        <v>59</v>
      </c>
      <c r="D72" s="116">
        <v>52360</v>
      </c>
      <c r="E72" s="117">
        <v>46260</v>
      </c>
      <c r="F72" s="117">
        <v>1741</v>
      </c>
      <c r="G72" s="117">
        <v>1741</v>
      </c>
      <c r="H72" s="117">
        <v>2618</v>
      </c>
      <c r="I72" s="113">
        <v>1598</v>
      </c>
      <c r="J72" s="44"/>
    </row>
    <row r="73" spans="1:10" ht="12.75">
      <c r="A73" s="62">
        <v>61</v>
      </c>
      <c r="B73" s="5" t="s">
        <v>108</v>
      </c>
      <c r="C73" s="43" t="s">
        <v>59</v>
      </c>
      <c r="D73" s="116">
        <v>134070</v>
      </c>
      <c r="E73" s="117">
        <v>118451</v>
      </c>
      <c r="F73" s="117">
        <v>4458</v>
      </c>
      <c r="G73" s="117">
        <v>4458</v>
      </c>
      <c r="H73" s="117">
        <v>6703</v>
      </c>
      <c r="I73" s="113">
        <v>1519</v>
      </c>
      <c r="J73" s="44"/>
    </row>
    <row r="74" spans="1:10" ht="12.75">
      <c r="A74" s="62">
        <v>62</v>
      </c>
      <c r="B74" s="5" t="s">
        <v>109</v>
      </c>
      <c r="C74" s="43" t="s">
        <v>59</v>
      </c>
      <c r="D74" s="116">
        <v>20450</v>
      </c>
      <c r="E74" s="117">
        <v>18068</v>
      </c>
      <c r="F74" s="117">
        <v>680</v>
      </c>
      <c r="G74" s="117">
        <v>680</v>
      </c>
      <c r="H74" s="117">
        <v>1022</v>
      </c>
      <c r="I74" s="113">
        <v>283</v>
      </c>
      <c r="J74" s="44"/>
    </row>
    <row r="75" spans="1:10" ht="12.75">
      <c r="A75" s="62" t="s">
        <v>241</v>
      </c>
      <c r="B75" s="5" t="s">
        <v>242</v>
      </c>
      <c r="C75" s="43" t="s">
        <v>59</v>
      </c>
      <c r="D75" s="118">
        <v>676700</v>
      </c>
      <c r="E75" s="117">
        <v>0</v>
      </c>
      <c r="F75" s="117">
        <v>0</v>
      </c>
      <c r="G75" s="117">
        <v>676700</v>
      </c>
      <c r="H75" s="117">
        <v>0</v>
      </c>
      <c r="I75" s="113">
        <v>0</v>
      </c>
      <c r="J75" s="44"/>
    </row>
    <row r="76" spans="1:10" s="19" customFormat="1" ht="12.75">
      <c r="A76" s="70">
        <v>63</v>
      </c>
      <c r="B76" s="119" t="s">
        <v>273</v>
      </c>
      <c r="C76" s="72"/>
      <c r="D76" s="120">
        <v>347200</v>
      </c>
      <c r="E76" s="120">
        <v>306752</v>
      </c>
      <c r="F76" s="120">
        <v>11544</v>
      </c>
      <c r="G76" s="120">
        <v>11544</v>
      </c>
      <c r="H76" s="121">
        <v>17360</v>
      </c>
      <c r="I76" s="120">
        <v>8769.507320178229</v>
      </c>
      <c r="J76" s="73"/>
    </row>
    <row r="77" spans="1:10" s="19" customFormat="1" ht="12.75">
      <c r="A77" s="70">
        <v>64</v>
      </c>
      <c r="B77" s="119" t="s">
        <v>274</v>
      </c>
      <c r="C77" s="72"/>
      <c r="D77" s="120">
        <v>172850</v>
      </c>
      <c r="E77" s="120">
        <v>152712</v>
      </c>
      <c r="F77" s="120">
        <v>5748</v>
      </c>
      <c r="G77" s="120">
        <v>5748</v>
      </c>
      <c r="H77" s="121">
        <v>8642</v>
      </c>
      <c r="I77" s="120">
        <v>0</v>
      </c>
      <c r="J77" s="73"/>
    </row>
    <row r="78" spans="1:10" s="19" customFormat="1" ht="12.75">
      <c r="A78" s="70">
        <v>65</v>
      </c>
      <c r="B78" s="119" t="s">
        <v>275</v>
      </c>
      <c r="C78" s="72"/>
      <c r="D78" s="120">
        <v>1228760</v>
      </c>
      <c r="E78" s="120">
        <v>1085608</v>
      </c>
      <c r="F78" s="120">
        <v>40857</v>
      </c>
      <c r="G78" s="120">
        <v>40857</v>
      </c>
      <c r="H78" s="121">
        <v>61438</v>
      </c>
      <c r="I78" s="120">
        <v>6980.122028192719</v>
      </c>
      <c r="J78" s="73"/>
    </row>
    <row r="79" spans="1:10" s="19" customFormat="1" ht="12.75">
      <c r="A79" s="70">
        <v>66</v>
      </c>
      <c r="B79" s="119" t="s">
        <v>276</v>
      </c>
      <c r="C79" s="88"/>
      <c r="D79" s="120">
        <v>1379960</v>
      </c>
      <c r="E79" s="120">
        <v>1219194</v>
      </c>
      <c r="F79" s="120">
        <v>45884</v>
      </c>
      <c r="G79" s="120">
        <v>45884</v>
      </c>
      <c r="H79" s="121">
        <v>68998</v>
      </c>
      <c r="I79" s="120">
        <v>12130.090608616367</v>
      </c>
      <c r="J79" s="73"/>
    </row>
    <row r="80" spans="1:10" s="19" customFormat="1" ht="12.75">
      <c r="A80" s="70">
        <v>67</v>
      </c>
      <c r="B80" s="122" t="s">
        <v>277</v>
      </c>
      <c r="C80" s="88"/>
      <c r="D80" s="120">
        <v>801190</v>
      </c>
      <c r="E80" s="120">
        <v>707850</v>
      </c>
      <c r="F80" s="120">
        <v>26640</v>
      </c>
      <c r="G80" s="120">
        <v>26640</v>
      </c>
      <c r="H80" s="121">
        <v>40060</v>
      </c>
      <c r="I80" s="120">
        <v>2768.8840579710154</v>
      </c>
      <c r="J80" s="73"/>
    </row>
    <row r="81" spans="1:10" s="19" customFormat="1" ht="12.75">
      <c r="A81" s="70">
        <v>68</v>
      </c>
      <c r="B81" s="123" t="s">
        <v>278</v>
      </c>
      <c r="C81" s="88"/>
      <c r="D81" s="120">
        <v>575020</v>
      </c>
      <c r="E81" s="120">
        <v>508031</v>
      </c>
      <c r="F81" s="120">
        <v>19119</v>
      </c>
      <c r="G81" s="120">
        <v>19119</v>
      </c>
      <c r="H81" s="121">
        <v>28751</v>
      </c>
      <c r="I81" s="120">
        <v>15899.507200104254</v>
      </c>
      <c r="J81" s="73"/>
    </row>
    <row r="82" spans="1:10" s="19" customFormat="1" ht="12.75">
      <c r="A82" s="70">
        <v>69</v>
      </c>
      <c r="B82" s="124" t="s">
        <v>284</v>
      </c>
      <c r="C82" s="88"/>
      <c r="D82" s="120">
        <v>405250</v>
      </c>
      <c r="E82" s="125">
        <v>358037</v>
      </c>
      <c r="F82" s="125">
        <v>13475</v>
      </c>
      <c r="G82" s="125">
        <v>13475</v>
      </c>
      <c r="H82" s="125">
        <f>D82*5/100</f>
        <v>20262.5</v>
      </c>
      <c r="I82" s="120">
        <v>11197.578212290506</v>
      </c>
      <c r="J82" s="73"/>
    </row>
    <row r="83" spans="1:10" s="19" customFormat="1" ht="12.75">
      <c r="A83" s="70">
        <v>70</v>
      </c>
      <c r="B83" s="123" t="s">
        <v>285</v>
      </c>
      <c r="C83" s="88"/>
      <c r="D83" s="120">
        <v>335650</v>
      </c>
      <c r="E83" s="120">
        <v>296547</v>
      </c>
      <c r="F83" s="120">
        <v>11160</v>
      </c>
      <c r="G83" s="120">
        <v>11160</v>
      </c>
      <c r="H83" s="121">
        <v>16783</v>
      </c>
      <c r="I83" s="120">
        <v>0</v>
      </c>
      <c r="J83" s="73"/>
    </row>
    <row r="84" spans="1:10" s="19" customFormat="1" ht="12.75">
      <c r="A84" s="70">
        <v>71</v>
      </c>
      <c r="B84" s="126" t="s">
        <v>286</v>
      </c>
      <c r="C84" s="88"/>
      <c r="D84" s="120">
        <v>324420</v>
      </c>
      <c r="E84" s="125">
        <v>286625</v>
      </c>
      <c r="F84" s="125">
        <v>10787</v>
      </c>
      <c r="G84" s="125">
        <v>10787</v>
      </c>
      <c r="H84" s="125">
        <v>16221</v>
      </c>
      <c r="I84" s="120">
        <v>8578.523223082335</v>
      </c>
      <c r="J84" s="73"/>
    </row>
    <row r="85" spans="1:10" s="19" customFormat="1" ht="12.75">
      <c r="A85" s="70">
        <v>72</v>
      </c>
      <c r="B85" s="124" t="s">
        <v>261</v>
      </c>
      <c r="C85" s="72"/>
      <c r="D85" s="120">
        <v>1923450</v>
      </c>
      <c r="E85" s="125">
        <v>1699368</v>
      </c>
      <c r="F85" s="125">
        <v>63955</v>
      </c>
      <c r="G85" s="125">
        <v>63955</v>
      </c>
      <c r="H85" s="125">
        <v>96172</v>
      </c>
      <c r="I85" s="120">
        <v>21084.93537921081</v>
      </c>
      <c r="J85" s="73"/>
    </row>
    <row r="86" spans="1:10" s="19" customFormat="1" ht="12.75">
      <c r="A86" s="70">
        <v>73</v>
      </c>
      <c r="B86" s="122" t="s">
        <v>287</v>
      </c>
      <c r="C86" s="72"/>
      <c r="D86" s="120">
        <v>541750</v>
      </c>
      <c r="E86" s="120">
        <v>478637</v>
      </c>
      <c r="F86" s="120">
        <v>18013</v>
      </c>
      <c r="G86" s="120">
        <v>18013</v>
      </c>
      <c r="H86" s="121">
        <v>27087</v>
      </c>
      <c r="I86" s="120">
        <v>14580.911330049265</v>
      </c>
      <c r="J86" s="73"/>
    </row>
    <row r="87" spans="1:10" s="19" customFormat="1" ht="12.75">
      <c r="A87" s="70">
        <v>74</v>
      </c>
      <c r="B87" s="127" t="s">
        <v>38</v>
      </c>
      <c r="C87" s="72"/>
      <c r="D87" s="120">
        <v>1027400</v>
      </c>
      <c r="E87" s="120">
        <v>907708</v>
      </c>
      <c r="F87" s="120">
        <v>34161</v>
      </c>
      <c r="G87" s="120">
        <v>34161</v>
      </c>
      <c r="H87" s="121">
        <v>51370</v>
      </c>
      <c r="I87" s="120">
        <v>5393.886057483963</v>
      </c>
      <c r="J87" s="73"/>
    </row>
    <row r="88" spans="1:10" s="19" customFormat="1" ht="12.75">
      <c r="A88" s="70">
        <v>75</v>
      </c>
      <c r="B88" s="127" t="s">
        <v>288</v>
      </c>
      <c r="C88" s="72"/>
      <c r="D88" s="120">
        <v>900950</v>
      </c>
      <c r="E88" s="120">
        <v>795991</v>
      </c>
      <c r="F88" s="120">
        <v>29956</v>
      </c>
      <c r="G88" s="120">
        <v>29956</v>
      </c>
      <c r="H88" s="121">
        <v>45047</v>
      </c>
      <c r="I88" s="120">
        <v>7329.715935988713</v>
      </c>
      <c r="J88" s="73"/>
    </row>
    <row r="89" spans="1:10" s="19" customFormat="1" ht="12.75">
      <c r="A89" s="70">
        <v>76</v>
      </c>
      <c r="B89" s="127" t="s">
        <v>265</v>
      </c>
      <c r="C89" s="72"/>
      <c r="D89" s="120">
        <v>689780</v>
      </c>
      <c r="E89" s="125">
        <v>609805</v>
      </c>
      <c r="F89" s="125">
        <v>22743</v>
      </c>
      <c r="G89" s="125">
        <v>22743</v>
      </c>
      <c r="H89" s="125">
        <v>34489</v>
      </c>
      <c r="I89" s="120">
        <v>11050.789177454373</v>
      </c>
      <c r="J89" s="73"/>
    </row>
    <row r="90" spans="1:10" s="19" customFormat="1" ht="12.75">
      <c r="A90" s="70">
        <v>77</v>
      </c>
      <c r="B90" s="123" t="s">
        <v>289</v>
      </c>
      <c r="C90" s="72"/>
      <c r="D90" s="120">
        <v>768790</v>
      </c>
      <c r="E90" s="120">
        <v>679226</v>
      </c>
      <c r="F90" s="120">
        <v>25562</v>
      </c>
      <c r="G90" s="120">
        <v>25562</v>
      </c>
      <c r="H90" s="121">
        <v>38440</v>
      </c>
      <c r="I90" s="120">
        <v>8469.806411127469</v>
      </c>
      <c r="J90" s="73"/>
    </row>
    <row r="91" spans="1:10" s="19" customFormat="1" ht="12.75">
      <c r="A91" s="70">
        <v>78</v>
      </c>
      <c r="B91" s="71" t="s">
        <v>268</v>
      </c>
      <c r="C91" s="72"/>
      <c r="D91" s="120">
        <v>1450950</v>
      </c>
      <c r="E91" s="125">
        <v>1281914</v>
      </c>
      <c r="F91" s="125">
        <v>48244</v>
      </c>
      <c r="G91" s="125">
        <v>48244</v>
      </c>
      <c r="H91" s="125">
        <v>72548</v>
      </c>
      <c r="I91" s="120">
        <v>14988.130813171032</v>
      </c>
      <c r="J91" s="73"/>
    </row>
    <row r="92" spans="1:10" s="19" customFormat="1" ht="12.75">
      <c r="A92" s="70">
        <v>79</v>
      </c>
      <c r="B92" s="71" t="s">
        <v>269</v>
      </c>
      <c r="C92" s="72"/>
      <c r="D92" s="120">
        <v>922450</v>
      </c>
      <c r="E92" s="125">
        <v>814986</v>
      </c>
      <c r="F92" s="125">
        <v>30671</v>
      </c>
      <c r="G92" s="125">
        <v>30671</v>
      </c>
      <c r="H92" s="125">
        <v>46122</v>
      </c>
      <c r="I92" s="120">
        <v>20537.249246345484</v>
      </c>
      <c r="J92" s="73"/>
    </row>
    <row r="93" spans="1:10" s="19" customFormat="1" ht="12.75">
      <c r="A93" s="70">
        <v>80</v>
      </c>
      <c r="B93" s="128" t="s">
        <v>290</v>
      </c>
      <c r="C93" s="72"/>
      <c r="D93" s="129">
        <v>304564</v>
      </c>
      <c r="E93" s="125">
        <v>269077</v>
      </c>
      <c r="F93" s="125">
        <v>10127</v>
      </c>
      <c r="G93" s="125">
        <v>10127</v>
      </c>
      <c r="H93" s="125">
        <v>15233</v>
      </c>
      <c r="I93" s="120">
        <v>0</v>
      </c>
      <c r="J93" s="73"/>
    </row>
    <row r="94" spans="1:10" s="19" customFormat="1" ht="12.75">
      <c r="A94" s="70">
        <v>81</v>
      </c>
      <c r="B94" s="128" t="s">
        <v>271</v>
      </c>
      <c r="C94" s="72"/>
      <c r="D94" s="129">
        <v>832000</v>
      </c>
      <c r="E94" s="125">
        <v>735072</v>
      </c>
      <c r="F94" s="125">
        <v>27664</v>
      </c>
      <c r="G94" s="125">
        <v>27664</v>
      </c>
      <c r="H94" s="125">
        <v>41600</v>
      </c>
      <c r="I94" s="120">
        <v>10942</v>
      </c>
      <c r="J94" s="73"/>
    </row>
    <row r="95" spans="1:10" s="19" customFormat="1" ht="12.75">
      <c r="A95" s="70">
        <v>82</v>
      </c>
      <c r="B95" s="128" t="s">
        <v>291</v>
      </c>
      <c r="C95" s="72"/>
      <c r="D95" s="129">
        <v>915000</v>
      </c>
      <c r="E95" s="120">
        <v>808404</v>
      </c>
      <c r="F95" s="120">
        <v>30423</v>
      </c>
      <c r="G95" s="120">
        <v>30423</v>
      </c>
      <c r="H95" s="121">
        <v>45750</v>
      </c>
      <c r="I95" s="120">
        <v>23989</v>
      </c>
      <c r="J95" s="73"/>
    </row>
    <row r="96" spans="1:21" s="110" customFormat="1" ht="23.25" customHeight="1">
      <c r="A96" s="107"/>
      <c r="B96" s="89" t="s">
        <v>208</v>
      </c>
      <c r="C96" s="108"/>
      <c r="D96" s="130">
        <f aca="true" t="shared" si="0" ref="D96:I96">SUM(D13:D95)</f>
        <v>52885345</v>
      </c>
      <c r="E96" s="130">
        <f t="shared" si="0"/>
        <v>40175946</v>
      </c>
      <c r="F96" s="130">
        <f t="shared" si="0"/>
        <v>1511789</v>
      </c>
      <c r="G96" s="130">
        <f t="shared" si="0"/>
        <v>7724839</v>
      </c>
      <c r="H96" s="130">
        <f t="shared" si="0"/>
        <v>3472770.5</v>
      </c>
      <c r="I96" s="130">
        <f t="shared" si="0"/>
        <v>947352.5100911655</v>
      </c>
      <c r="J96" s="109"/>
      <c r="K96" s="92">
        <f>SUM(E96:H96)</f>
        <v>52885344.5</v>
      </c>
      <c r="L96" s="93"/>
      <c r="M96" s="93"/>
      <c r="N96" s="93">
        <f>SUM(N13:N74)</f>
        <v>0</v>
      </c>
      <c r="O96" s="93">
        <v>855639.2130898988</v>
      </c>
      <c r="P96" s="93">
        <f>SUM(P13:P74)</f>
        <v>0</v>
      </c>
      <c r="Q96" s="93">
        <f>SUM(Q13:Q74)</f>
        <v>0</v>
      </c>
      <c r="R96" s="93">
        <f>SUM(R13:R74)</f>
        <v>0</v>
      </c>
      <c r="S96" s="93">
        <f>SUM(S13:S74)</f>
        <v>0</v>
      </c>
      <c r="T96" s="93">
        <f>SUM(T13:T74)</f>
        <v>0</v>
      </c>
      <c r="U96" s="93">
        <v>855639.2130898988</v>
      </c>
    </row>
    <row r="97" spans="1:10" ht="12.75" customHeight="1">
      <c r="A97" s="290" t="s">
        <v>201</v>
      </c>
      <c r="B97" s="291"/>
      <c r="C97" s="2"/>
      <c r="D97" s="131"/>
      <c r="E97" s="132"/>
      <c r="F97" s="132"/>
      <c r="G97" s="132"/>
      <c r="H97" s="132"/>
      <c r="I97" s="133"/>
      <c r="J97" s="35"/>
    </row>
    <row r="98" spans="1:10" ht="12.75">
      <c r="A98" s="62">
        <v>1</v>
      </c>
      <c r="B98" s="4" t="s">
        <v>30</v>
      </c>
      <c r="C98" s="43" t="s">
        <v>60</v>
      </c>
      <c r="D98" s="111">
        <v>958409</v>
      </c>
      <c r="E98" s="112">
        <v>846755</v>
      </c>
      <c r="F98" s="112">
        <v>31867</v>
      </c>
      <c r="G98" s="112">
        <v>31867</v>
      </c>
      <c r="H98" s="112">
        <v>47920</v>
      </c>
      <c r="I98" s="113">
        <v>15523</v>
      </c>
      <c r="J98" s="44"/>
    </row>
    <row r="99" spans="1:10" ht="12.75">
      <c r="A99" s="62">
        <v>2</v>
      </c>
      <c r="B99" s="4" t="s">
        <v>5</v>
      </c>
      <c r="C99" s="43" t="s">
        <v>60</v>
      </c>
      <c r="D99" s="111">
        <v>713227</v>
      </c>
      <c r="E99" s="111">
        <v>630136</v>
      </c>
      <c r="F99" s="111">
        <v>23715</v>
      </c>
      <c r="G99" s="111">
        <v>23715</v>
      </c>
      <c r="H99" s="111">
        <v>35661</v>
      </c>
      <c r="I99" s="113">
        <v>8497</v>
      </c>
      <c r="J99" s="44"/>
    </row>
    <row r="100" spans="1:10" ht="12.75">
      <c r="A100" s="62">
        <v>3</v>
      </c>
      <c r="B100" s="4" t="s">
        <v>31</v>
      </c>
      <c r="C100" s="43" t="s">
        <v>60</v>
      </c>
      <c r="D100" s="111">
        <v>481944</v>
      </c>
      <c r="E100" s="111">
        <v>425796</v>
      </c>
      <c r="F100" s="111">
        <v>16025</v>
      </c>
      <c r="G100" s="111">
        <v>16025</v>
      </c>
      <c r="H100" s="111">
        <v>24098</v>
      </c>
      <c r="I100" s="113">
        <v>6072</v>
      </c>
      <c r="J100" s="44"/>
    </row>
    <row r="101" spans="1:10" ht="12.75">
      <c r="A101" s="62">
        <v>4</v>
      </c>
      <c r="B101" s="4" t="s">
        <v>21</v>
      </c>
      <c r="C101" s="43" t="s">
        <v>60</v>
      </c>
      <c r="D101" s="111">
        <v>771916</v>
      </c>
      <c r="E101" s="111">
        <v>681988</v>
      </c>
      <c r="F101" s="111">
        <v>25666</v>
      </c>
      <c r="G101" s="111">
        <v>25666</v>
      </c>
      <c r="H101" s="111">
        <v>38596</v>
      </c>
      <c r="I101" s="113">
        <v>9904</v>
      </c>
      <c r="J101" s="44"/>
    </row>
    <row r="102" spans="1:10" ht="12.75">
      <c r="A102" s="62">
        <v>5</v>
      </c>
      <c r="B102" s="5" t="s">
        <v>56</v>
      </c>
      <c r="C102" s="43" t="s">
        <v>60</v>
      </c>
      <c r="D102" s="111">
        <v>280144</v>
      </c>
      <c r="E102" s="112">
        <v>247507</v>
      </c>
      <c r="F102" s="112">
        <v>9314</v>
      </c>
      <c r="G102" s="112">
        <v>9314</v>
      </c>
      <c r="H102" s="112">
        <v>14009</v>
      </c>
      <c r="I102" s="113">
        <v>2541</v>
      </c>
      <c r="J102" s="44"/>
    </row>
    <row r="103" spans="1:10" ht="12.75">
      <c r="A103" s="62">
        <v>6</v>
      </c>
      <c r="B103" s="5" t="s">
        <v>6</v>
      </c>
      <c r="C103" s="43" t="s">
        <v>60</v>
      </c>
      <c r="D103" s="111">
        <v>649044</v>
      </c>
      <c r="E103" s="112">
        <v>573430</v>
      </c>
      <c r="F103" s="112">
        <v>21580</v>
      </c>
      <c r="G103" s="112">
        <v>21580</v>
      </c>
      <c r="H103" s="112">
        <v>32454</v>
      </c>
      <c r="I103" s="113">
        <v>6859</v>
      </c>
      <c r="J103" s="44"/>
    </row>
    <row r="104" spans="1:10" ht="12.75">
      <c r="A104" s="62">
        <v>7</v>
      </c>
      <c r="B104" s="5" t="s">
        <v>18</v>
      </c>
      <c r="C104" s="43" t="s">
        <v>60</v>
      </c>
      <c r="D104" s="111">
        <v>942350</v>
      </c>
      <c r="E104" s="111">
        <v>832566</v>
      </c>
      <c r="F104" s="111">
        <v>31333</v>
      </c>
      <c r="G104" s="111">
        <v>31333</v>
      </c>
      <c r="H104" s="111">
        <v>47118</v>
      </c>
      <c r="I104" s="113">
        <v>12886</v>
      </c>
      <c r="J104" s="44"/>
    </row>
    <row r="105" spans="1:10" ht="12.75">
      <c r="A105" s="62">
        <v>8</v>
      </c>
      <c r="B105" s="5" t="s">
        <v>3</v>
      </c>
      <c r="C105" s="43" t="s">
        <v>60</v>
      </c>
      <c r="D105" s="111">
        <v>852764</v>
      </c>
      <c r="E105" s="111">
        <v>753418</v>
      </c>
      <c r="F105" s="111">
        <v>28355</v>
      </c>
      <c r="G105" s="111">
        <v>28355</v>
      </c>
      <c r="H105" s="111">
        <v>42636</v>
      </c>
      <c r="I105" s="113">
        <v>9593</v>
      </c>
      <c r="J105" s="44"/>
    </row>
    <row r="106" spans="1:10" ht="12.75">
      <c r="A106" s="62">
        <v>9</v>
      </c>
      <c r="B106" s="4" t="s">
        <v>38</v>
      </c>
      <c r="C106" s="43" t="s">
        <v>60</v>
      </c>
      <c r="D106" s="111">
        <v>454159</v>
      </c>
      <c r="E106" s="112">
        <v>401249</v>
      </c>
      <c r="F106" s="112">
        <v>15100</v>
      </c>
      <c r="G106" s="112">
        <v>15100</v>
      </c>
      <c r="H106" s="112">
        <v>22710</v>
      </c>
      <c r="I106" s="113">
        <v>2385</v>
      </c>
      <c r="J106" s="44"/>
    </row>
    <row r="107" spans="1:10" ht="12.75">
      <c r="A107" s="62">
        <v>10</v>
      </c>
      <c r="B107" s="5" t="s">
        <v>36</v>
      </c>
      <c r="C107" s="43" t="s">
        <v>60</v>
      </c>
      <c r="D107" s="111">
        <v>298490</v>
      </c>
      <c r="E107" s="111">
        <v>263716</v>
      </c>
      <c r="F107" s="111">
        <v>9925</v>
      </c>
      <c r="G107" s="111">
        <v>9925</v>
      </c>
      <c r="H107" s="111">
        <v>14924</v>
      </c>
      <c r="I107" s="113">
        <v>2846</v>
      </c>
      <c r="J107" s="44"/>
    </row>
    <row r="108" spans="1:10" ht="12.75">
      <c r="A108" s="62">
        <v>11</v>
      </c>
      <c r="B108" s="5" t="s">
        <v>48</v>
      </c>
      <c r="C108" s="43" t="s">
        <v>60</v>
      </c>
      <c r="D108" s="112">
        <v>898144</v>
      </c>
      <c r="E108" s="112">
        <v>793511</v>
      </c>
      <c r="F108" s="112">
        <v>29864</v>
      </c>
      <c r="G108" s="112">
        <v>29864</v>
      </c>
      <c r="H108" s="112">
        <v>44905</v>
      </c>
      <c r="I108" s="113">
        <v>13967</v>
      </c>
      <c r="J108" s="44"/>
    </row>
    <row r="109" spans="1:10" ht="12.75">
      <c r="A109" s="62">
        <v>12</v>
      </c>
      <c r="B109" s="4" t="s">
        <v>39</v>
      </c>
      <c r="C109" s="43" t="s">
        <v>60</v>
      </c>
      <c r="D109" s="111">
        <v>739548</v>
      </c>
      <c r="E109" s="111">
        <v>653391</v>
      </c>
      <c r="F109" s="111">
        <v>24591</v>
      </c>
      <c r="G109" s="111">
        <v>24591</v>
      </c>
      <c r="H109" s="111">
        <v>36975</v>
      </c>
      <c r="I109" s="113">
        <v>9897</v>
      </c>
      <c r="J109" s="44"/>
    </row>
    <row r="110" spans="1:10" ht="12.75">
      <c r="A110" s="62">
        <v>13</v>
      </c>
      <c r="B110" s="5" t="s">
        <v>35</v>
      </c>
      <c r="C110" s="43" t="s">
        <v>60</v>
      </c>
      <c r="D110" s="111">
        <v>519960</v>
      </c>
      <c r="E110" s="111">
        <v>459385</v>
      </c>
      <c r="F110" s="111">
        <v>17289</v>
      </c>
      <c r="G110" s="111">
        <v>17289</v>
      </c>
      <c r="H110" s="111">
        <v>25997</v>
      </c>
      <c r="I110" s="113">
        <v>6978</v>
      </c>
      <c r="J110" s="44"/>
    </row>
    <row r="111" spans="1:10" ht="12.75">
      <c r="A111" s="62">
        <v>14</v>
      </c>
      <c r="B111" s="5" t="s">
        <v>7</v>
      </c>
      <c r="C111" s="43" t="s">
        <v>60</v>
      </c>
      <c r="D111" s="111">
        <v>598539</v>
      </c>
      <c r="E111" s="111">
        <v>528809</v>
      </c>
      <c r="F111" s="111">
        <v>19901</v>
      </c>
      <c r="G111" s="111">
        <v>19901</v>
      </c>
      <c r="H111" s="111">
        <v>29928</v>
      </c>
      <c r="I111" s="113">
        <v>7446</v>
      </c>
      <c r="J111" s="44"/>
    </row>
    <row r="112" spans="1:10" ht="12.75">
      <c r="A112" s="62">
        <v>15</v>
      </c>
      <c r="B112" s="5" t="s">
        <v>25</v>
      </c>
      <c r="C112" s="43" t="s">
        <v>60</v>
      </c>
      <c r="D112" s="111">
        <v>200782</v>
      </c>
      <c r="E112" s="112">
        <v>177391</v>
      </c>
      <c r="F112" s="112">
        <v>6676</v>
      </c>
      <c r="G112" s="112">
        <v>6676</v>
      </c>
      <c r="H112" s="112">
        <v>10039</v>
      </c>
      <c r="I112" s="113">
        <v>3138</v>
      </c>
      <c r="J112" s="44"/>
    </row>
    <row r="113" spans="1:10" ht="12.75">
      <c r="A113" s="62">
        <v>16</v>
      </c>
      <c r="B113" s="5" t="s">
        <v>16</v>
      </c>
      <c r="C113" s="43" t="s">
        <v>60</v>
      </c>
      <c r="D113" s="111">
        <v>735356</v>
      </c>
      <c r="E113" s="111">
        <v>649688</v>
      </c>
      <c r="F113" s="111">
        <v>24451</v>
      </c>
      <c r="G113" s="111">
        <v>24451</v>
      </c>
      <c r="H113" s="111">
        <v>36766</v>
      </c>
      <c r="I113" s="113">
        <v>9251</v>
      </c>
      <c r="J113" s="44"/>
    </row>
    <row r="114" spans="1:10" ht="12.75">
      <c r="A114" s="62">
        <v>17</v>
      </c>
      <c r="B114" s="5" t="s">
        <v>4</v>
      </c>
      <c r="C114" s="43" t="s">
        <v>60</v>
      </c>
      <c r="D114" s="111">
        <v>713878</v>
      </c>
      <c r="E114" s="111">
        <v>630712</v>
      </c>
      <c r="F114" s="111">
        <v>23737</v>
      </c>
      <c r="G114" s="111">
        <v>23737</v>
      </c>
      <c r="H114" s="111">
        <v>35692</v>
      </c>
      <c r="I114" s="113">
        <v>10045</v>
      </c>
      <c r="J114" s="44"/>
    </row>
    <row r="115" spans="1:10" ht="12.75">
      <c r="A115" s="62">
        <v>18</v>
      </c>
      <c r="B115" s="5" t="s">
        <v>20</v>
      </c>
      <c r="C115" s="43" t="s">
        <v>60</v>
      </c>
      <c r="D115" s="115">
        <v>405965</v>
      </c>
      <c r="E115" s="111">
        <v>358669</v>
      </c>
      <c r="F115" s="111">
        <v>13499</v>
      </c>
      <c r="G115" s="111">
        <v>13499</v>
      </c>
      <c r="H115" s="111">
        <v>20298</v>
      </c>
      <c r="I115" s="113">
        <v>4244</v>
      </c>
      <c r="J115" s="44"/>
    </row>
    <row r="116" spans="1:10" ht="12.75">
      <c r="A116" s="62">
        <v>19</v>
      </c>
      <c r="B116" s="5" t="s">
        <v>26</v>
      </c>
      <c r="C116" s="43" t="s">
        <v>60</v>
      </c>
      <c r="D116" s="111">
        <v>832437</v>
      </c>
      <c r="E116" s="111">
        <v>735458</v>
      </c>
      <c r="F116" s="111">
        <v>27679</v>
      </c>
      <c r="G116" s="111">
        <v>27679</v>
      </c>
      <c r="H116" s="111">
        <v>41621</v>
      </c>
      <c r="I116" s="113">
        <v>14546</v>
      </c>
      <c r="J116" s="44"/>
    </row>
    <row r="117" spans="1:10" ht="12.75">
      <c r="A117" s="62">
        <v>20</v>
      </c>
      <c r="B117" s="5" t="s">
        <v>110</v>
      </c>
      <c r="C117" s="43" t="s">
        <v>60</v>
      </c>
      <c r="D117" s="116">
        <v>164550</v>
      </c>
      <c r="E117" s="117">
        <v>0</v>
      </c>
      <c r="F117" s="117">
        <v>0</v>
      </c>
      <c r="G117" s="117">
        <v>164550</v>
      </c>
      <c r="H117" s="117"/>
      <c r="I117" s="113"/>
      <c r="J117" s="44"/>
    </row>
    <row r="118" spans="1:10" ht="12.75">
      <c r="A118" s="62">
        <v>21</v>
      </c>
      <c r="B118" s="5" t="s">
        <v>111</v>
      </c>
      <c r="C118" s="43" t="s">
        <v>60</v>
      </c>
      <c r="D118" s="116">
        <v>567320</v>
      </c>
      <c r="E118" s="117">
        <v>0</v>
      </c>
      <c r="F118" s="117">
        <v>0</v>
      </c>
      <c r="G118" s="117">
        <v>538954</v>
      </c>
      <c r="H118" s="117">
        <v>28366</v>
      </c>
      <c r="I118" s="113">
        <v>8742</v>
      </c>
      <c r="J118" s="44"/>
    </row>
    <row r="119" spans="1:10" ht="14.25" customHeight="1">
      <c r="A119" s="62">
        <v>22</v>
      </c>
      <c r="B119" s="5" t="s">
        <v>195</v>
      </c>
      <c r="C119" s="43" t="s">
        <v>60</v>
      </c>
      <c r="D119" s="116">
        <v>1089990</v>
      </c>
      <c r="E119" s="117">
        <v>0</v>
      </c>
      <c r="F119" s="117">
        <v>0</v>
      </c>
      <c r="G119" s="117">
        <v>1035490</v>
      </c>
      <c r="H119" s="117">
        <v>54500</v>
      </c>
      <c r="I119" s="113">
        <v>37200</v>
      </c>
      <c r="J119" s="44"/>
    </row>
    <row r="120" spans="1:10" ht="12.75" hidden="1">
      <c r="A120" s="62"/>
      <c r="B120" s="5"/>
      <c r="C120" s="43"/>
      <c r="D120" s="116"/>
      <c r="E120" s="117">
        <v>0</v>
      </c>
      <c r="F120" s="117">
        <v>0</v>
      </c>
      <c r="G120" s="117"/>
      <c r="H120" s="117"/>
      <c r="I120" s="113"/>
      <c r="J120" s="44"/>
    </row>
    <row r="121" spans="1:10" ht="12.75">
      <c r="A121" s="62">
        <v>23</v>
      </c>
      <c r="B121" s="5" t="s">
        <v>112</v>
      </c>
      <c r="C121" s="43" t="s">
        <v>60</v>
      </c>
      <c r="D121" s="116">
        <v>131376</v>
      </c>
      <c r="E121" s="117">
        <v>0</v>
      </c>
      <c r="F121" s="117">
        <v>0</v>
      </c>
      <c r="G121" s="117">
        <v>131376</v>
      </c>
      <c r="H121" s="117"/>
      <c r="I121" s="113"/>
      <c r="J121" s="44"/>
    </row>
    <row r="122" spans="1:10" ht="12.75">
      <c r="A122" s="62">
        <v>24</v>
      </c>
      <c r="B122" s="5" t="s">
        <v>113</v>
      </c>
      <c r="C122" s="43" t="s">
        <v>60</v>
      </c>
      <c r="D122" s="116">
        <v>103366</v>
      </c>
      <c r="E122" s="117">
        <v>91324</v>
      </c>
      <c r="F122" s="117">
        <v>3437</v>
      </c>
      <c r="G122" s="117">
        <v>3437</v>
      </c>
      <c r="H122" s="117">
        <v>5168</v>
      </c>
      <c r="I122" s="113">
        <v>1495</v>
      </c>
      <c r="J122" s="44"/>
    </row>
    <row r="123" spans="1:10" ht="12.75">
      <c r="A123" s="62">
        <v>25</v>
      </c>
      <c r="B123" s="5" t="s">
        <v>114</v>
      </c>
      <c r="C123" s="43" t="s">
        <v>60</v>
      </c>
      <c r="D123" s="116">
        <v>159313</v>
      </c>
      <c r="E123" s="117">
        <v>140753</v>
      </c>
      <c r="F123" s="117">
        <v>5297</v>
      </c>
      <c r="G123" s="117">
        <v>5297</v>
      </c>
      <c r="H123" s="117">
        <v>7966</v>
      </c>
      <c r="I123" s="113">
        <v>1925</v>
      </c>
      <c r="J123" s="44"/>
    </row>
    <row r="124" spans="1:10" ht="12.75">
      <c r="A124" s="62">
        <v>26</v>
      </c>
      <c r="B124" s="5" t="s">
        <v>115</v>
      </c>
      <c r="C124" s="43" t="s">
        <v>60</v>
      </c>
      <c r="D124" s="116">
        <v>415549</v>
      </c>
      <c r="E124" s="117">
        <v>367138</v>
      </c>
      <c r="F124" s="117">
        <v>13817</v>
      </c>
      <c r="G124" s="117">
        <v>13817</v>
      </c>
      <c r="H124" s="117">
        <v>20777</v>
      </c>
      <c r="I124" s="113">
        <v>5579</v>
      </c>
      <c r="J124" s="44"/>
    </row>
    <row r="125" spans="1:10" ht="12.75">
      <c r="A125" s="62">
        <v>27</v>
      </c>
      <c r="B125" s="5" t="s">
        <v>116</v>
      </c>
      <c r="C125" s="43" t="s">
        <v>60</v>
      </c>
      <c r="D125" s="116">
        <v>218470</v>
      </c>
      <c r="E125" s="117">
        <v>193018</v>
      </c>
      <c r="F125" s="117">
        <v>7264</v>
      </c>
      <c r="G125" s="117">
        <v>7264</v>
      </c>
      <c r="H125" s="117">
        <v>10924</v>
      </c>
      <c r="I125" s="113">
        <v>1877</v>
      </c>
      <c r="J125" s="44"/>
    </row>
    <row r="126" spans="1:10" ht="12.75">
      <c r="A126" s="62">
        <v>28</v>
      </c>
      <c r="B126" s="5" t="s">
        <v>117</v>
      </c>
      <c r="C126" s="43" t="s">
        <v>60</v>
      </c>
      <c r="D126" s="116">
        <v>245320</v>
      </c>
      <c r="E126" s="117">
        <v>216740</v>
      </c>
      <c r="F126" s="117">
        <v>8157</v>
      </c>
      <c r="G126" s="117">
        <v>8157</v>
      </c>
      <c r="H126" s="117">
        <v>12266</v>
      </c>
      <c r="I126" s="113">
        <v>2565</v>
      </c>
      <c r="J126" s="44"/>
    </row>
    <row r="127" spans="1:10" ht="12.75">
      <c r="A127" s="62">
        <v>29</v>
      </c>
      <c r="B127" s="5" t="s">
        <v>118</v>
      </c>
      <c r="C127" s="43" t="s">
        <v>60</v>
      </c>
      <c r="D127" s="116">
        <v>40870</v>
      </c>
      <c r="E127" s="117">
        <v>36109</v>
      </c>
      <c r="F127" s="117">
        <v>1359</v>
      </c>
      <c r="G127" s="117">
        <v>1359</v>
      </c>
      <c r="H127" s="117">
        <v>2043</v>
      </c>
      <c r="I127" s="113">
        <v>448</v>
      </c>
      <c r="J127" s="44"/>
    </row>
    <row r="128" spans="1:10" ht="12.75">
      <c r="A128" s="62">
        <v>30</v>
      </c>
      <c r="B128" s="5" t="s">
        <v>119</v>
      </c>
      <c r="C128" s="43" t="s">
        <v>60</v>
      </c>
      <c r="D128" s="116">
        <v>537101</v>
      </c>
      <c r="E128" s="117">
        <v>474528</v>
      </c>
      <c r="F128" s="117">
        <v>17859</v>
      </c>
      <c r="G128" s="117">
        <v>17859</v>
      </c>
      <c r="H128" s="117">
        <v>26855</v>
      </c>
      <c r="I128" s="113">
        <v>6695</v>
      </c>
      <c r="J128" s="44"/>
    </row>
    <row r="129" spans="1:10" ht="12.75">
      <c r="A129" s="62">
        <v>31</v>
      </c>
      <c r="B129" s="5" t="s">
        <v>120</v>
      </c>
      <c r="C129" s="43" t="s">
        <v>60</v>
      </c>
      <c r="D129" s="116">
        <v>59120</v>
      </c>
      <c r="E129" s="117">
        <v>52232</v>
      </c>
      <c r="F129" s="117">
        <v>1966</v>
      </c>
      <c r="G129" s="117">
        <v>1966</v>
      </c>
      <c r="H129" s="117">
        <v>2956</v>
      </c>
      <c r="I129" s="113">
        <v>539</v>
      </c>
      <c r="J129" s="44"/>
    </row>
    <row r="130" spans="1:10" ht="12.75">
      <c r="A130" s="62">
        <v>32</v>
      </c>
      <c r="B130" s="5" t="s">
        <v>121</v>
      </c>
      <c r="C130" s="43" t="s">
        <v>60</v>
      </c>
      <c r="D130" s="116">
        <v>288689</v>
      </c>
      <c r="E130" s="117">
        <v>255057</v>
      </c>
      <c r="F130" s="117">
        <v>9599</v>
      </c>
      <c r="G130" s="117">
        <v>9599</v>
      </c>
      <c r="H130" s="117">
        <v>14434</v>
      </c>
      <c r="I130" s="113">
        <v>5856</v>
      </c>
      <c r="J130" s="44"/>
    </row>
    <row r="131" spans="1:10" s="19" customFormat="1" ht="12.75">
      <c r="A131" s="70">
        <v>33</v>
      </c>
      <c r="B131" s="71" t="s">
        <v>246</v>
      </c>
      <c r="C131" s="72" t="s">
        <v>60</v>
      </c>
      <c r="D131" s="134">
        <v>140250</v>
      </c>
      <c r="E131" s="120">
        <v>123912</v>
      </c>
      <c r="F131" s="120">
        <v>4663</v>
      </c>
      <c r="G131" s="120">
        <v>4663</v>
      </c>
      <c r="H131" s="121">
        <v>7012</v>
      </c>
      <c r="I131" s="135">
        <f>'[1]заявка 2 пообъектно+мун.собств.'!$K$11+'[1]заявка 2 пообъектно+мун.собств.'!$K$12</f>
        <v>1694.393548792756</v>
      </c>
      <c r="J131" s="87"/>
    </row>
    <row r="132" spans="1:10" s="19" customFormat="1" ht="12.75">
      <c r="A132" s="70">
        <v>34</v>
      </c>
      <c r="B132" s="71" t="s">
        <v>248</v>
      </c>
      <c r="C132" s="72" t="s">
        <v>60</v>
      </c>
      <c r="D132" s="134">
        <v>112000</v>
      </c>
      <c r="E132" s="120">
        <v>98952</v>
      </c>
      <c r="F132" s="120">
        <v>3724</v>
      </c>
      <c r="G132" s="120">
        <v>3724</v>
      </c>
      <c r="H132" s="121">
        <v>5600</v>
      </c>
      <c r="I132" s="121">
        <f>I130+I131</f>
        <v>7550.393548792756</v>
      </c>
      <c r="J132" s="73"/>
    </row>
    <row r="133" spans="1:10" s="19" customFormat="1" ht="12.75">
      <c r="A133" s="70">
        <v>35</v>
      </c>
      <c r="B133" s="71" t="s">
        <v>249</v>
      </c>
      <c r="C133" s="72" t="s">
        <v>60</v>
      </c>
      <c r="D133" s="120">
        <v>55350</v>
      </c>
      <c r="E133" s="120">
        <v>48903</v>
      </c>
      <c r="F133" s="120">
        <v>1840</v>
      </c>
      <c r="G133" s="120">
        <v>1840</v>
      </c>
      <c r="H133" s="121">
        <v>2767</v>
      </c>
      <c r="I133" s="121">
        <v>409.21927391646295</v>
      </c>
      <c r="J133" s="73"/>
    </row>
    <row r="134" spans="1:10" s="19" customFormat="1" ht="12.75">
      <c r="A134" s="70">
        <v>36</v>
      </c>
      <c r="B134" s="71" t="s">
        <v>250</v>
      </c>
      <c r="C134" s="72" t="s">
        <v>60</v>
      </c>
      <c r="D134" s="120">
        <v>389550</v>
      </c>
      <c r="E134" s="120">
        <v>344167</v>
      </c>
      <c r="F134" s="120">
        <v>12953</v>
      </c>
      <c r="G134" s="120">
        <v>12953</v>
      </c>
      <c r="H134" s="121">
        <v>19477</v>
      </c>
      <c r="I134" s="121">
        <f>SUM(I130:I133)</f>
        <v>15510.006371501975</v>
      </c>
      <c r="J134" s="73"/>
    </row>
    <row r="135" spans="1:10" s="19" customFormat="1" ht="12.75">
      <c r="A135" s="70">
        <v>37</v>
      </c>
      <c r="B135" s="71" t="s">
        <v>251</v>
      </c>
      <c r="C135" s="72" t="s">
        <v>60</v>
      </c>
      <c r="D135" s="134">
        <v>100150</v>
      </c>
      <c r="E135" s="120">
        <v>88483</v>
      </c>
      <c r="F135" s="120">
        <v>3330</v>
      </c>
      <c r="G135" s="120">
        <v>3330</v>
      </c>
      <c r="H135" s="121">
        <v>5007</v>
      </c>
      <c r="I135" s="121">
        <f>I133+I134</f>
        <v>15919.225645418439</v>
      </c>
      <c r="J135" s="73"/>
    </row>
    <row r="136" spans="1:10" s="19" customFormat="1" ht="12.75">
      <c r="A136" s="70">
        <v>38</v>
      </c>
      <c r="B136" s="71" t="s">
        <v>252</v>
      </c>
      <c r="C136" s="72" t="s">
        <v>60</v>
      </c>
      <c r="D136" s="120">
        <v>161088</v>
      </c>
      <c r="E136" s="120">
        <v>142322</v>
      </c>
      <c r="F136" s="120">
        <v>5356</v>
      </c>
      <c r="G136" s="120">
        <v>5356</v>
      </c>
      <c r="H136" s="121">
        <v>8054</v>
      </c>
      <c r="I136" s="121">
        <v>1534.662190026191</v>
      </c>
      <c r="J136" s="73"/>
    </row>
    <row r="137" spans="1:10" s="19" customFormat="1" ht="12.75">
      <c r="A137" s="70">
        <v>39</v>
      </c>
      <c r="B137" s="71" t="s">
        <v>253</v>
      </c>
      <c r="C137" s="72" t="s">
        <v>60</v>
      </c>
      <c r="D137" s="120">
        <v>171350</v>
      </c>
      <c r="E137" s="120">
        <v>151387</v>
      </c>
      <c r="F137" s="120">
        <v>5698</v>
      </c>
      <c r="G137" s="120">
        <v>5698</v>
      </c>
      <c r="H137" s="121">
        <v>8567</v>
      </c>
      <c r="I137" s="121">
        <v>2182.202184302531</v>
      </c>
      <c r="J137" s="73"/>
    </row>
    <row r="138" spans="1:10" s="19" customFormat="1" ht="12.75">
      <c r="A138" s="70">
        <v>40</v>
      </c>
      <c r="B138" s="71" t="s">
        <v>254</v>
      </c>
      <c r="C138" s="72" t="s">
        <v>60</v>
      </c>
      <c r="D138" s="120">
        <v>410685</v>
      </c>
      <c r="E138" s="120">
        <v>362839</v>
      </c>
      <c r="F138" s="120">
        <v>13656</v>
      </c>
      <c r="G138" s="120">
        <v>13656</v>
      </c>
      <c r="H138" s="121">
        <v>20534</v>
      </c>
      <c r="I138" s="121">
        <f>I135+I136+I137</f>
        <v>19636.090019747164</v>
      </c>
      <c r="J138" s="73"/>
    </row>
    <row r="139" spans="1:10" s="19" customFormat="1" ht="12.75">
      <c r="A139" s="70">
        <v>41</v>
      </c>
      <c r="B139" s="71" t="s">
        <v>255</v>
      </c>
      <c r="C139" s="72" t="s">
        <v>60</v>
      </c>
      <c r="D139" s="120">
        <v>182980</v>
      </c>
      <c r="E139" s="120">
        <v>161661</v>
      </c>
      <c r="F139" s="120">
        <v>6085</v>
      </c>
      <c r="G139" s="120">
        <v>6085</v>
      </c>
      <c r="H139" s="121">
        <v>9149</v>
      </c>
      <c r="I139" s="121">
        <v>2568.104853176066</v>
      </c>
      <c r="J139" s="73"/>
    </row>
    <row r="140" spans="1:10" s="19" customFormat="1" ht="12.75">
      <c r="A140" s="70">
        <v>42</v>
      </c>
      <c r="B140" s="71" t="s">
        <v>256</v>
      </c>
      <c r="C140" s="72" t="s">
        <v>60</v>
      </c>
      <c r="D140" s="120">
        <v>528260</v>
      </c>
      <c r="E140" s="120">
        <v>466717</v>
      </c>
      <c r="F140" s="120">
        <v>17565</v>
      </c>
      <c r="G140" s="120">
        <v>17565</v>
      </c>
      <c r="H140" s="121">
        <v>26413</v>
      </c>
      <c r="I140" s="121">
        <f>I137+I138+I139</f>
        <v>24386.39705722576</v>
      </c>
      <c r="J140" s="73"/>
    </row>
    <row r="141" spans="1:10" s="19" customFormat="1" ht="12.75">
      <c r="A141" s="70">
        <v>43</v>
      </c>
      <c r="B141" s="71" t="s">
        <v>257</v>
      </c>
      <c r="C141" s="72" t="s">
        <v>60</v>
      </c>
      <c r="D141" s="120">
        <v>85760</v>
      </c>
      <c r="E141" s="120">
        <v>75768</v>
      </c>
      <c r="F141" s="120">
        <v>2852</v>
      </c>
      <c r="G141" s="120">
        <v>2852</v>
      </c>
      <c r="H141" s="121">
        <v>4288</v>
      </c>
      <c r="I141" s="121">
        <v>1027.2073827223794</v>
      </c>
      <c r="J141" s="73"/>
    </row>
    <row r="142" spans="1:10" s="19" customFormat="1" ht="12.75">
      <c r="A142" s="70">
        <v>44</v>
      </c>
      <c r="B142" s="71" t="s">
        <v>6</v>
      </c>
      <c r="C142" s="72" t="s">
        <v>60</v>
      </c>
      <c r="D142" s="120">
        <v>107450</v>
      </c>
      <c r="E142" s="120">
        <v>94932</v>
      </c>
      <c r="F142" s="120">
        <v>3573</v>
      </c>
      <c r="G142" s="120">
        <v>3573</v>
      </c>
      <c r="H142" s="121">
        <v>5372</v>
      </c>
      <c r="I142" s="121">
        <v>1135.4710871364014</v>
      </c>
      <c r="J142" s="73"/>
    </row>
    <row r="143" spans="1:10" s="19" customFormat="1" ht="12.75">
      <c r="A143" s="70">
        <v>45</v>
      </c>
      <c r="B143" s="71" t="s">
        <v>7</v>
      </c>
      <c r="C143" s="72" t="s">
        <v>60</v>
      </c>
      <c r="D143" s="120">
        <v>130250</v>
      </c>
      <c r="E143" s="120">
        <v>115076</v>
      </c>
      <c r="F143" s="120">
        <v>4331</v>
      </c>
      <c r="G143" s="120">
        <v>4331</v>
      </c>
      <c r="H143" s="121">
        <v>6512</v>
      </c>
      <c r="I143" s="121">
        <v>1620.3006638429588</v>
      </c>
      <c r="J143" s="73"/>
    </row>
    <row r="144" spans="1:10" s="19" customFormat="1" ht="12.75">
      <c r="A144" s="70">
        <v>46</v>
      </c>
      <c r="B144" s="71" t="s">
        <v>258</v>
      </c>
      <c r="C144" s="72" t="s">
        <v>60</v>
      </c>
      <c r="D144" s="120">
        <v>232550</v>
      </c>
      <c r="E144" s="120">
        <v>205457</v>
      </c>
      <c r="F144" s="120">
        <v>7733</v>
      </c>
      <c r="G144" s="120">
        <v>7733</v>
      </c>
      <c r="H144" s="121">
        <v>11627</v>
      </c>
      <c r="I144" s="121">
        <f>I142+I143</f>
        <v>2755.77175097936</v>
      </c>
      <c r="J144" s="73"/>
    </row>
    <row r="145" spans="1:10" s="19" customFormat="1" ht="12.75">
      <c r="A145" s="70">
        <v>47</v>
      </c>
      <c r="B145" s="71" t="s">
        <v>16</v>
      </c>
      <c r="C145" s="72" t="s">
        <v>60</v>
      </c>
      <c r="D145" s="120">
        <v>404400</v>
      </c>
      <c r="E145" s="120">
        <v>357288</v>
      </c>
      <c r="F145" s="120">
        <v>13446</v>
      </c>
      <c r="G145" s="120">
        <v>13446</v>
      </c>
      <c r="H145" s="121">
        <v>20220</v>
      </c>
      <c r="I145" s="121">
        <f>I143+I144</f>
        <v>4376.072414822319</v>
      </c>
      <c r="J145" s="73"/>
    </row>
    <row r="146" spans="1:10" s="19" customFormat="1" ht="12.75">
      <c r="A146" s="70">
        <v>48</v>
      </c>
      <c r="B146" s="71" t="s">
        <v>259</v>
      </c>
      <c r="C146" s="72" t="s">
        <v>60</v>
      </c>
      <c r="D146" s="120">
        <v>186650</v>
      </c>
      <c r="E146" s="125">
        <v>164905</v>
      </c>
      <c r="F146" s="125">
        <v>6206</v>
      </c>
      <c r="G146" s="125">
        <v>6206</v>
      </c>
      <c r="H146" s="125">
        <v>9333</v>
      </c>
      <c r="I146" s="121">
        <v>3034.10124865667</v>
      </c>
      <c r="J146" s="73"/>
    </row>
    <row r="147" spans="1:10" s="19" customFormat="1" ht="12.75">
      <c r="A147" s="70">
        <v>49</v>
      </c>
      <c r="B147" s="71" t="s">
        <v>22</v>
      </c>
      <c r="C147" s="72" t="s">
        <v>60</v>
      </c>
      <c r="D147" s="120">
        <v>401650</v>
      </c>
      <c r="E147" s="120">
        <v>354857</v>
      </c>
      <c r="F147" s="120">
        <v>13355</v>
      </c>
      <c r="G147" s="120">
        <v>13355</v>
      </c>
      <c r="H147" s="121">
        <v>20083</v>
      </c>
      <c r="I147" s="121">
        <v>17617.325978018274</v>
      </c>
      <c r="J147" s="73"/>
    </row>
    <row r="148" spans="1:10" s="19" customFormat="1" ht="12.75">
      <c r="A148" s="70">
        <v>50</v>
      </c>
      <c r="B148" s="71" t="s">
        <v>260</v>
      </c>
      <c r="C148" s="72" t="s">
        <v>60</v>
      </c>
      <c r="D148" s="120">
        <v>121340</v>
      </c>
      <c r="E148" s="120">
        <v>107203</v>
      </c>
      <c r="F148" s="120">
        <v>4035</v>
      </c>
      <c r="G148" s="120">
        <v>4035</v>
      </c>
      <c r="H148" s="121">
        <v>6067</v>
      </c>
      <c r="I148" s="121">
        <f>I146+I147</f>
        <v>20651.427226674943</v>
      </c>
      <c r="J148" s="73"/>
    </row>
    <row r="149" spans="1:10" s="19" customFormat="1" ht="12.75">
      <c r="A149" s="70">
        <v>51</v>
      </c>
      <c r="B149" s="71" t="s">
        <v>27</v>
      </c>
      <c r="C149" s="72" t="s">
        <v>60</v>
      </c>
      <c r="D149" s="120">
        <v>456680</v>
      </c>
      <c r="E149" s="125">
        <v>403476</v>
      </c>
      <c r="F149" s="125">
        <v>15185</v>
      </c>
      <c r="G149" s="125">
        <v>15185</v>
      </c>
      <c r="H149" s="125">
        <v>22834</v>
      </c>
      <c r="I149" s="121">
        <v>4867.697751438033</v>
      </c>
      <c r="J149" s="73"/>
    </row>
    <row r="150" spans="1:10" s="19" customFormat="1" ht="12.75">
      <c r="A150" s="70">
        <v>52</v>
      </c>
      <c r="B150" s="71" t="s">
        <v>28</v>
      </c>
      <c r="C150" s="72" t="s">
        <v>60</v>
      </c>
      <c r="D150" s="120">
        <v>124750</v>
      </c>
      <c r="E150" s="125">
        <v>110216</v>
      </c>
      <c r="F150" s="125">
        <v>4148</v>
      </c>
      <c r="G150" s="125">
        <v>4148</v>
      </c>
      <c r="H150" s="125">
        <v>6238</v>
      </c>
      <c r="I150" s="121">
        <v>1366.8901319706288</v>
      </c>
      <c r="J150" s="73"/>
    </row>
    <row r="151" spans="1:10" s="19" customFormat="1" ht="12.75">
      <c r="A151" s="70">
        <v>53</v>
      </c>
      <c r="B151" s="71" t="s">
        <v>29</v>
      </c>
      <c r="C151" s="72" t="s">
        <v>60</v>
      </c>
      <c r="D151" s="120">
        <v>92690</v>
      </c>
      <c r="E151" s="120">
        <v>81891</v>
      </c>
      <c r="F151" s="120">
        <v>3082</v>
      </c>
      <c r="G151" s="120">
        <v>3082</v>
      </c>
      <c r="H151" s="121">
        <v>4635</v>
      </c>
      <c r="I151" s="121">
        <v>580.6820330969266</v>
      </c>
      <c r="J151" s="73"/>
    </row>
    <row r="152" spans="1:10" s="19" customFormat="1" ht="12.75">
      <c r="A152" s="70">
        <v>54</v>
      </c>
      <c r="B152" s="71" t="s">
        <v>261</v>
      </c>
      <c r="C152" s="72" t="s">
        <v>60</v>
      </c>
      <c r="D152" s="120">
        <v>164250</v>
      </c>
      <c r="E152" s="125">
        <v>145115</v>
      </c>
      <c r="F152" s="125">
        <v>5461</v>
      </c>
      <c r="G152" s="125">
        <v>5461</v>
      </c>
      <c r="H152" s="125">
        <v>8213</v>
      </c>
      <c r="I152" s="121">
        <v>1800.5150308224156</v>
      </c>
      <c r="J152" s="73"/>
    </row>
    <row r="153" spans="1:10" s="19" customFormat="1" ht="12.75">
      <c r="A153" s="70">
        <v>55</v>
      </c>
      <c r="B153" s="71" t="s">
        <v>262</v>
      </c>
      <c r="C153" s="72" t="s">
        <v>60</v>
      </c>
      <c r="D153" s="120">
        <v>1528265</v>
      </c>
      <c r="E153" s="120">
        <v>1350224</v>
      </c>
      <c r="F153" s="120">
        <v>50814</v>
      </c>
      <c r="G153" s="120">
        <v>50814</v>
      </c>
      <c r="H153" s="121">
        <v>76413</v>
      </c>
      <c r="I153" s="121">
        <f>I150+I151+I152</f>
        <v>3748.087195889971</v>
      </c>
      <c r="J153" s="73"/>
    </row>
    <row r="154" spans="1:10" s="19" customFormat="1" ht="12.75">
      <c r="A154" s="70">
        <v>56</v>
      </c>
      <c r="B154" s="71" t="s">
        <v>263</v>
      </c>
      <c r="C154" s="72" t="s">
        <v>60</v>
      </c>
      <c r="D154" s="120">
        <v>426140</v>
      </c>
      <c r="E154" s="120">
        <v>376495</v>
      </c>
      <c r="F154" s="120">
        <v>14169</v>
      </c>
      <c r="G154" s="120">
        <v>14169</v>
      </c>
      <c r="H154" s="121">
        <v>21307</v>
      </c>
      <c r="I154" s="121">
        <f>I151+I152+I153</f>
        <v>6129.284259809314</v>
      </c>
      <c r="J154" s="73"/>
    </row>
    <row r="155" spans="1:10" s="19" customFormat="1" ht="12.75">
      <c r="A155" s="70">
        <v>57</v>
      </c>
      <c r="B155" s="71" t="s">
        <v>44</v>
      </c>
      <c r="C155" s="72" t="s">
        <v>60</v>
      </c>
      <c r="D155" s="120">
        <v>83000</v>
      </c>
      <c r="E155" s="120">
        <v>73332</v>
      </c>
      <c r="F155" s="120">
        <v>2759</v>
      </c>
      <c r="G155" s="120">
        <v>2759</v>
      </c>
      <c r="H155" s="121">
        <v>4150</v>
      </c>
      <c r="I155" s="121">
        <v>1232.605805598208</v>
      </c>
      <c r="J155" s="73"/>
    </row>
    <row r="156" spans="1:10" s="19" customFormat="1" ht="12.75">
      <c r="A156" s="70">
        <v>58</v>
      </c>
      <c r="B156" s="71" t="s">
        <v>264</v>
      </c>
      <c r="C156" s="72" t="s">
        <v>60</v>
      </c>
      <c r="D156" s="120">
        <v>105260</v>
      </c>
      <c r="E156" s="120">
        <v>92997</v>
      </c>
      <c r="F156" s="120">
        <v>3500</v>
      </c>
      <c r="G156" s="120">
        <v>3500</v>
      </c>
      <c r="H156" s="121">
        <v>5263</v>
      </c>
      <c r="I156" s="121">
        <v>1381.4853291038858</v>
      </c>
      <c r="J156" s="73"/>
    </row>
    <row r="157" spans="1:10" s="19" customFormat="1" ht="12.75">
      <c r="A157" s="70">
        <v>59</v>
      </c>
      <c r="B157" s="71" t="s">
        <v>265</v>
      </c>
      <c r="C157" s="72" t="s">
        <v>60</v>
      </c>
      <c r="D157" s="120">
        <v>109450</v>
      </c>
      <c r="E157" s="125">
        <v>96315</v>
      </c>
      <c r="F157" s="125">
        <v>3831</v>
      </c>
      <c r="G157" s="125">
        <v>3831</v>
      </c>
      <c r="H157" s="125">
        <v>5473</v>
      </c>
      <c r="I157" s="121">
        <v>1753.4704912760312</v>
      </c>
      <c r="J157" s="73"/>
    </row>
    <row r="158" spans="1:10" s="19" customFormat="1" ht="12.75">
      <c r="A158" s="70">
        <v>60</v>
      </c>
      <c r="B158" s="71" t="s">
        <v>266</v>
      </c>
      <c r="C158" s="72" t="s">
        <v>60</v>
      </c>
      <c r="D158" s="120">
        <v>129800</v>
      </c>
      <c r="E158" s="120">
        <v>114678</v>
      </c>
      <c r="F158" s="120">
        <v>4316</v>
      </c>
      <c r="G158" s="120">
        <v>4316</v>
      </c>
      <c r="H158" s="121">
        <v>6490</v>
      </c>
      <c r="I158" s="121">
        <v>2310.2386881047237</v>
      </c>
      <c r="J158" s="73"/>
    </row>
    <row r="159" spans="1:10" s="19" customFormat="1" ht="12.75">
      <c r="A159" s="70">
        <v>61</v>
      </c>
      <c r="B159" s="71" t="s">
        <v>48</v>
      </c>
      <c r="C159" s="72" t="s">
        <v>60</v>
      </c>
      <c r="D159" s="120">
        <v>445400</v>
      </c>
      <c r="E159" s="120">
        <v>393510</v>
      </c>
      <c r="F159" s="120">
        <v>14810</v>
      </c>
      <c r="G159" s="120">
        <v>14810</v>
      </c>
      <c r="H159" s="121">
        <v>22270</v>
      </c>
      <c r="I159" s="121">
        <f>I157+I158</f>
        <v>4063.709179380755</v>
      </c>
      <c r="J159" s="73"/>
    </row>
    <row r="160" spans="1:10" s="19" customFormat="1" ht="12.75">
      <c r="A160" s="70">
        <v>62</v>
      </c>
      <c r="B160" s="71" t="s">
        <v>49</v>
      </c>
      <c r="C160" s="72" t="s">
        <v>60</v>
      </c>
      <c r="D160" s="120">
        <v>712200</v>
      </c>
      <c r="E160" s="120">
        <v>629230</v>
      </c>
      <c r="F160" s="120">
        <v>23680</v>
      </c>
      <c r="G160" s="120">
        <v>23680</v>
      </c>
      <c r="H160" s="121">
        <v>35610</v>
      </c>
      <c r="I160" s="121">
        <f>I158+I159</f>
        <v>6373.947867485478</v>
      </c>
      <c r="J160" s="73"/>
    </row>
    <row r="161" spans="1:10" s="19" customFormat="1" ht="12.75">
      <c r="A161" s="70">
        <v>63</v>
      </c>
      <c r="B161" s="71" t="s">
        <v>267</v>
      </c>
      <c r="C161" s="72" t="s">
        <v>60</v>
      </c>
      <c r="D161" s="120">
        <v>123150</v>
      </c>
      <c r="E161" s="125">
        <v>108802</v>
      </c>
      <c r="F161" s="125">
        <v>4095</v>
      </c>
      <c r="G161" s="125">
        <v>4095</v>
      </c>
      <c r="H161" s="125">
        <v>6158</v>
      </c>
      <c r="I161" s="121">
        <v>1701.7058696590423</v>
      </c>
      <c r="J161" s="73"/>
    </row>
    <row r="162" spans="1:10" s="19" customFormat="1" ht="12.75">
      <c r="A162" s="70">
        <v>64</v>
      </c>
      <c r="B162" s="71" t="s">
        <v>268</v>
      </c>
      <c r="C162" s="72" t="s">
        <v>60</v>
      </c>
      <c r="D162" s="120">
        <f>'[1]заявка 2 пообъектно+мун.собств.'!$F$118-'[1]заявка 2 пообъектно+мун.собств.'!$F$117</f>
        <v>596600</v>
      </c>
      <c r="E162" s="125">
        <v>527096</v>
      </c>
      <c r="F162" s="125">
        <v>19837</v>
      </c>
      <c r="G162" s="125">
        <v>19837</v>
      </c>
      <c r="H162" s="125">
        <v>29830</v>
      </c>
      <c r="I162" s="121">
        <f>'[1]заявка 2 пообъектно+мун.собств.'!$K$118-'[1]заявка 2 пообъектно+мун.собств.'!$K$117</f>
        <v>6162.802883033764</v>
      </c>
      <c r="J162" s="73"/>
    </row>
    <row r="163" spans="1:10" s="19" customFormat="1" ht="12.75">
      <c r="A163" s="70">
        <v>65</v>
      </c>
      <c r="B163" s="71" t="s">
        <v>269</v>
      </c>
      <c r="C163" s="72" t="s">
        <v>60</v>
      </c>
      <c r="D163" s="120">
        <v>208350</v>
      </c>
      <c r="E163" s="125">
        <v>184076</v>
      </c>
      <c r="F163" s="125">
        <v>6928</v>
      </c>
      <c r="G163" s="125">
        <v>6928</v>
      </c>
      <c r="H163" s="125">
        <v>10418</v>
      </c>
      <c r="I163" s="121">
        <v>4638.66429668392</v>
      </c>
      <c r="J163" s="73"/>
    </row>
    <row r="164" spans="1:10" s="19" customFormat="1" ht="12.75">
      <c r="A164" s="70">
        <v>66</v>
      </c>
      <c r="B164" s="71" t="s">
        <v>270</v>
      </c>
      <c r="C164" s="72" t="s">
        <v>60</v>
      </c>
      <c r="D164" s="120">
        <v>212850</v>
      </c>
      <c r="E164" s="120">
        <v>188053</v>
      </c>
      <c r="F164" s="120">
        <v>7077</v>
      </c>
      <c r="G164" s="120">
        <v>7077</v>
      </c>
      <c r="H164" s="121">
        <v>10643</v>
      </c>
      <c r="I164" s="121">
        <v>3481.2750601443468</v>
      </c>
      <c r="J164" s="73"/>
    </row>
    <row r="165" spans="1:10" s="19" customFormat="1" ht="12.75">
      <c r="A165" s="70">
        <v>67</v>
      </c>
      <c r="B165" s="128" t="s">
        <v>271</v>
      </c>
      <c r="C165" s="72" t="s">
        <v>60</v>
      </c>
      <c r="D165" s="129">
        <f>'[1]заявка 2 пообъектно+мун.собств.'!$F$127-'[1]заявка 2 пообъектно+мун.собств.'!$F$128</f>
        <v>110841</v>
      </c>
      <c r="E165" s="125">
        <v>97929</v>
      </c>
      <c r="F165" s="125">
        <v>3685</v>
      </c>
      <c r="G165" s="125">
        <v>3685</v>
      </c>
      <c r="H165" s="125">
        <v>5542</v>
      </c>
      <c r="I165" s="136">
        <f>'[1]заявка 2 пообъектно+мун.собств.'!$K$130+'[1]заявка 2 пообъектно+мун.собств.'!$K$129</f>
        <v>1458</v>
      </c>
      <c r="J165" s="73"/>
    </row>
    <row r="166" spans="1:10" s="94" customFormat="1" ht="30" customHeight="1">
      <c r="A166" s="95"/>
      <c r="B166" s="89" t="s">
        <v>55</v>
      </c>
      <c r="C166" s="90"/>
      <c r="D166" s="137">
        <f aca="true" t="shared" si="1" ref="D166:I166">SUM(D98:D165)</f>
        <v>25619479</v>
      </c>
      <c r="E166" s="137">
        <f t="shared" si="1"/>
        <v>20908738</v>
      </c>
      <c r="F166" s="137">
        <f t="shared" si="1"/>
        <v>787100</v>
      </c>
      <c r="G166" s="137">
        <f t="shared" si="1"/>
        <v>2657470</v>
      </c>
      <c r="H166" s="137">
        <f t="shared" si="1"/>
        <v>1266171</v>
      </c>
      <c r="I166" s="137">
        <f t="shared" si="1"/>
        <v>426198.4343192507</v>
      </c>
      <c r="J166" s="91"/>
    </row>
    <row r="167" spans="1:10" ht="27" customHeight="1">
      <c r="A167" s="64"/>
      <c r="B167" s="12" t="s">
        <v>65</v>
      </c>
      <c r="C167" s="12"/>
      <c r="D167" s="138"/>
      <c r="E167" s="138"/>
      <c r="F167" s="138"/>
      <c r="G167" s="138"/>
      <c r="H167" s="138"/>
      <c r="I167" s="139"/>
      <c r="J167" s="35"/>
    </row>
    <row r="168" spans="1:10" ht="12.75">
      <c r="A168" s="65">
        <v>1</v>
      </c>
      <c r="B168" s="35" t="s">
        <v>66</v>
      </c>
      <c r="C168" s="7" t="s">
        <v>228</v>
      </c>
      <c r="D168" s="117">
        <v>55000</v>
      </c>
      <c r="E168" s="117">
        <v>48592.5</v>
      </c>
      <c r="F168" s="117">
        <v>1828.75</v>
      </c>
      <c r="G168" s="117">
        <v>1828.75</v>
      </c>
      <c r="H168" s="117">
        <v>2750</v>
      </c>
      <c r="I168" s="113">
        <v>619</v>
      </c>
      <c r="J168" s="44"/>
    </row>
    <row r="169" spans="1:10" ht="12.75">
      <c r="A169" s="65">
        <v>2</v>
      </c>
      <c r="B169" s="35" t="s">
        <v>67</v>
      </c>
      <c r="C169" s="7" t="s">
        <v>228</v>
      </c>
      <c r="D169" s="117">
        <v>55000</v>
      </c>
      <c r="E169" s="117">
        <v>48592.5</v>
      </c>
      <c r="F169" s="117">
        <v>1828.75</v>
      </c>
      <c r="G169" s="117">
        <v>1828.75</v>
      </c>
      <c r="H169" s="117">
        <v>2750</v>
      </c>
      <c r="I169" s="113">
        <v>773</v>
      </c>
      <c r="J169" s="44"/>
    </row>
    <row r="170" spans="1:10" ht="12.75">
      <c r="A170" s="65">
        <v>3</v>
      </c>
      <c r="B170" s="35" t="s">
        <v>68</v>
      </c>
      <c r="C170" s="7" t="s">
        <v>228</v>
      </c>
      <c r="D170" s="117">
        <v>55000</v>
      </c>
      <c r="E170" s="117">
        <v>48592.5</v>
      </c>
      <c r="F170" s="117">
        <v>1828.75</v>
      </c>
      <c r="G170" s="117">
        <v>1828.75</v>
      </c>
      <c r="H170" s="117">
        <v>2750</v>
      </c>
      <c r="I170" s="113">
        <v>654</v>
      </c>
      <c r="J170" s="44"/>
    </row>
    <row r="171" spans="1:10" ht="12.75">
      <c r="A171" s="65">
        <v>4</v>
      </c>
      <c r="B171" s="35" t="s">
        <v>69</v>
      </c>
      <c r="C171" s="7" t="s">
        <v>228</v>
      </c>
      <c r="D171" s="117">
        <v>55000</v>
      </c>
      <c r="E171" s="117">
        <v>48592.5</v>
      </c>
      <c r="F171" s="117">
        <v>1828.75</v>
      </c>
      <c r="G171" s="117">
        <v>1828.75</v>
      </c>
      <c r="H171" s="117">
        <v>2750</v>
      </c>
      <c r="I171" s="113">
        <v>580</v>
      </c>
      <c r="J171" s="44"/>
    </row>
    <row r="172" spans="1:10" ht="12.75">
      <c r="A172" s="65">
        <v>5</v>
      </c>
      <c r="B172" s="35" t="s">
        <v>70</v>
      </c>
      <c r="C172" s="7" t="s">
        <v>228</v>
      </c>
      <c r="D172" s="117">
        <v>55000</v>
      </c>
      <c r="E172" s="117">
        <v>48592.5</v>
      </c>
      <c r="F172" s="117">
        <v>1828.75</v>
      </c>
      <c r="G172" s="117">
        <v>1828.75</v>
      </c>
      <c r="H172" s="117">
        <v>2750</v>
      </c>
      <c r="I172" s="113">
        <v>685</v>
      </c>
      <c r="J172" s="44"/>
    </row>
    <row r="173" spans="1:10" ht="12.75">
      <c r="A173" s="65">
        <v>6</v>
      </c>
      <c r="B173" s="35" t="s">
        <v>71</v>
      </c>
      <c r="C173" s="7" t="s">
        <v>228</v>
      </c>
      <c r="D173" s="117">
        <v>55000</v>
      </c>
      <c r="E173" s="117">
        <v>48592.5</v>
      </c>
      <c r="F173" s="117">
        <v>1828.75</v>
      </c>
      <c r="G173" s="117">
        <v>1828.75</v>
      </c>
      <c r="H173" s="117">
        <v>2750</v>
      </c>
      <c r="I173" s="113">
        <v>693</v>
      </c>
      <c r="J173" s="44"/>
    </row>
    <row r="174" spans="1:10" ht="12.75">
      <c r="A174" s="65">
        <v>7</v>
      </c>
      <c r="B174" s="35" t="s">
        <v>72</v>
      </c>
      <c r="C174" s="7" t="s">
        <v>228</v>
      </c>
      <c r="D174" s="117">
        <v>55000</v>
      </c>
      <c r="E174" s="117">
        <v>48592.5</v>
      </c>
      <c r="F174" s="117">
        <v>1828.75</v>
      </c>
      <c r="G174" s="117">
        <v>1828.75</v>
      </c>
      <c r="H174" s="117">
        <v>2750</v>
      </c>
      <c r="I174" s="113">
        <v>751</v>
      </c>
      <c r="J174" s="44"/>
    </row>
    <row r="175" spans="1:10" ht="12.75">
      <c r="A175" s="65">
        <v>8</v>
      </c>
      <c r="B175" s="35" t="s">
        <v>73</v>
      </c>
      <c r="C175" s="7" t="s">
        <v>228</v>
      </c>
      <c r="D175" s="117">
        <v>30000</v>
      </c>
      <c r="E175" s="117">
        <v>26505</v>
      </c>
      <c r="F175" s="117">
        <v>997.5</v>
      </c>
      <c r="G175" s="117">
        <v>997.5</v>
      </c>
      <c r="H175" s="117">
        <v>1500</v>
      </c>
      <c r="I175" s="113">
        <v>313</v>
      </c>
      <c r="J175" s="44"/>
    </row>
    <row r="176" spans="1:10" ht="12.75">
      <c r="A176" s="65">
        <v>9</v>
      </c>
      <c r="B176" s="35" t="s">
        <v>74</v>
      </c>
      <c r="C176" s="7" t="s">
        <v>228</v>
      </c>
      <c r="D176" s="117">
        <v>55000</v>
      </c>
      <c r="E176" s="117">
        <v>48592.5</v>
      </c>
      <c r="F176" s="117">
        <v>1828.75</v>
      </c>
      <c r="G176" s="117">
        <v>1828.75</v>
      </c>
      <c r="H176" s="117">
        <v>2750</v>
      </c>
      <c r="I176" s="113">
        <v>707</v>
      </c>
      <c r="J176" s="44"/>
    </row>
    <row r="177" spans="1:10" ht="12.75">
      <c r="A177" s="65">
        <v>10</v>
      </c>
      <c r="B177" s="35" t="s">
        <v>75</v>
      </c>
      <c r="C177" s="7" t="s">
        <v>228</v>
      </c>
      <c r="D177" s="117">
        <v>55000</v>
      </c>
      <c r="E177" s="117">
        <v>48592.5</v>
      </c>
      <c r="F177" s="117">
        <v>1828.75</v>
      </c>
      <c r="G177" s="117">
        <v>1828.75</v>
      </c>
      <c r="H177" s="117">
        <v>2750</v>
      </c>
      <c r="I177" s="113">
        <v>961</v>
      </c>
      <c r="J177" s="44"/>
    </row>
    <row r="178" spans="1:10" ht="12.75">
      <c r="A178" s="65">
        <v>11</v>
      </c>
      <c r="B178" s="35" t="s">
        <v>76</v>
      </c>
      <c r="C178" s="7" t="s">
        <v>228</v>
      </c>
      <c r="D178" s="117">
        <v>30000</v>
      </c>
      <c r="E178" s="117">
        <v>26505</v>
      </c>
      <c r="F178" s="117">
        <v>997.5</v>
      </c>
      <c r="G178" s="117">
        <v>997.5</v>
      </c>
      <c r="H178" s="117">
        <v>1500</v>
      </c>
      <c r="I178" s="113">
        <v>378</v>
      </c>
      <c r="J178" s="44"/>
    </row>
    <row r="179" spans="1:10" ht="12.75">
      <c r="A179" s="65">
        <v>12</v>
      </c>
      <c r="B179" s="35" t="s">
        <v>77</v>
      </c>
      <c r="C179" s="7" t="s">
        <v>228</v>
      </c>
      <c r="D179" s="117">
        <v>55000</v>
      </c>
      <c r="E179" s="117">
        <v>48592.5</v>
      </c>
      <c r="F179" s="117">
        <v>1828.75</v>
      </c>
      <c r="G179" s="117">
        <v>1828.75</v>
      </c>
      <c r="H179" s="117">
        <v>2750</v>
      </c>
      <c r="I179" s="113">
        <v>737</v>
      </c>
      <c r="J179" s="44"/>
    </row>
    <row r="180" spans="1:10" ht="12.75">
      <c r="A180" s="65">
        <v>13</v>
      </c>
      <c r="B180" s="35" t="s">
        <v>78</v>
      </c>
      <c r="C180" s="7" t="s">
        <v>228</v>
      </c>
      <c r="D180" s="117">
        <v>55000</v>
      </c>
      <c r="E180" s="117">
        <v>48592.5</v>
      </c>
      <c r="F180" s="117">
        <v>1828.75</v>
      </c>
      <c r="G180" s="117">
        <v>1828.75</v>
      </c>
      <c r="H180" s="117">
        <v>2750</v>
      </c>
      <c r="I180" s="113">
        <v>525</v>
      </c>
      <c r="J180" s="44"/>
    </row>
    <row r="181" spans="1:10" ht="12.75">
      <c r="A181" s="65">
        <v>14</v>
      </c>
      <c r="B181" s="35" t="s">
        <v>79</v>
      </c>
      <c r="C181" s="7" t="s">
        <v>228</v>
      </c>
      <c r="D181" s="117">
        <v>55000</v>
      </c>
      <c r="E181" s="117">
        <v>48592.5</v>
      </c>
      <c r="F181" s="117">
        <v>1828.75</v>
      </c>
      <c r="G181" s="117">
        <v>1828.75</v>
      </c>
      <c r="H181" s="117">
        <v>2750</v>
      </c>
      <c r="I181" s="113">
        <v>289</v>
      </c>
      <c r="J181" s="44"/>
    </row>
    <row r="182" spans="1:10" ht="12.75">
      <c r="A182" s="65">
        <v>15</v>
      </c>
      <c r="B182" s="35" t="s">
        <v>80</v>
      </c>
      <c r="C182" s="7" t="s">
        <v>228</v>
      </c>
      <c r="D182" s="117">
        <v>55000</v>
      </c>
      <c r="E182" s="117">
        <v>48592.5</v>
      </c>
      <c r="F182" s="117">
        <v>1828.75</v>
      </c>
      <c r="G182" s="117">
        <v>1828.75</v>
      </c>
      <c r="H182" s="117">
        <v>2750</v>
      </c>
      <c r="I182" s="113">
        <v>737</v>
      </c>
      <c r="J182" s="44"/>
    </row>
    <row r="183" spans="1:10" ht="12.75">
      <c r="A183" s="65">
        <v>16</v>
      </c>
      <c r="B183" s="35" t="s">
        <v>81</v>
      </c>
      <c r="C183" s="7" t="s">
        <v>228</v>
      </c>
      <c r="D183" s="117">
        <v>55000</v>
      </c>
      <c r="E183" s="117">
        <v>48592.5</v>
      </c>
      <c r="F183" s="117">
        <v>1828.75</v>
      </c>
      <c r="G183" s="117">
        <v>1828.75</v>
      </c>
      <c r="H183" s="117">
        <v>2750</v>
      </c>
      <c r="I183" s="113">
        <v>855</v>
      </c>
      <c r="J183" s="44"/>
    </row>
    <row r="184" spans="1:10" ht="12.75">
      <c r="A184" s="65">
        <v>17</v>
      </c>
      <c r="B184" s="35" t="s">
        <v>117</v>
      </c>
      <c r="C184" s="7" t="s">
        <v>228</v>
      </c>
      <c r="D184" s="117">
        <v>3000</v>
      </c>
      <c r="E184" s="117">
        <v>2650</v>
      </c>
      <c r="F184" s="117">
        <v>100</v>
      </c>
      <c r="G184" s="117">
        <v>100</v>
      </c>
      <c r="H184" s="117">
        <v>150</v>
      </c>
      <c r="I184" s="113">
        <v>31</v>
      </c>
      <c r="J184" s="44"/>
    </row>
    <row r="185" spans="1:10" ht="12.75">
      <c r="A185" s="65">
        <v>18</v>
      </c>
      <c r="B185" s="35" t="s">
        <v>119</v>
      </c>
      <c r="C185" s="7" t="s">
        <v>228</v>
      </c>
      <c r="D185" s="117">
        <v>3000</v>
      </c>
      <c r="E185" s="117">
        <v>2650</v>
      </c>
      <c r="F185" s="117">
        <v>100</v>
      </c>
      <c r="G185" s="117">
        <v>100</v>
      </c>
      <c r="H185" s="117">
        <v>150</v>
      </c>
      <c r="I185" s="113">
        <v>37</v>
      </c>
      <c r="J185" s="44"/>
    </row>
    <row r="186" spans="1:10" ht="12.75">
      <c r="A186" s="65">
        <v>19</v>
      </c>
      <c r="B186" s="35" t="s">
        <v>121</v>
      </c>
      <c r="C186" s="7" t="s">
        <v>228</v>
      </c>
      <c r="D186" s="117">
        <v>3000</v>
      </c>
      <c r="E186" s="117">
        <v>2650</v>
      </c>
      <c r="F186" s="117">
        <v>100</v>
      </c>
      <c r="G186" s="117">
        <v>100</v>
      </c>
      <c r="H186" s="117">
        <v>150</v>
      </c>
      <c r="I186" s="113">
        <v>61</v>
      </c>
      <c r="J186" s="44"/>
    </row>
    <row r="187" spans="1:10" s="19" customFormat="1" ht="12.75">
      <c r="A187" s="74">
        <v>20</v>
      </c>
      <c r="B187" s="75" t="s">
        <v>247</v>
      </c>
      <c r="C187" s="76" t="s">
        <v>228</v>
      </c>
      <c r="D187" s="120">
        <v>8000</v>
      </c>
      <c r="E187" s="125">
        <f>D187-F187-G187-H187</f>
        <v>7068</v>
      </c>
      <c r="F187" s="125">
        <f>(D187-H187)*3.5/100</f>
        <v>266</v>
      </c>
      <c r="G187" s="125">
        <f>(D187-H187)*3.5/100</f>
        <v>266</v>
      </c>
      <c r="H187" s="125">
        <f>D187*5/100</f>
        <v>400</v>
      </c>
      <c r="I187" s="121">
        <v>96.64989939637826</v>
      </c>
      <c r="J187" s="87"/>
    </row>
    <row r="188" spans="1:10" s="19" customFormat="1" ht="12.75">
      <c r="A188" s="74">
        <v>21</v>
      </c>
      <c r="B188" s="75" t="s">
        <v>248</v>
      </c>
      <c r="C188" s="76" t="s">
        <v>228</v>
      </c>
      <c r="D188" s="125">
        <v>8000</v>
      </c>
      <c r="E188" s="125">
        <f aca="true" t="shared" si="2" ref="E188:E195">D188-F188-G188-H188</f>
        <v>7068</v>
      </c>
      <c r="F188" s="125">
        <f aca="true" t="shared" si="3" ref="F188:F195">(D188-H188)*3.5/100</f>
        <v>266</v>
      </c>
      <c r="G188" s="125">
        <f aca="true" t="shared" si="4" ref="G188:G195">(D188-H188)*3.5/100</f>
        <v>266</v>
      </c>
      <c r="H188" s="125">
        <f aca="true" t="shared" si="5" ref="H188:H195">D188*5/100</f>
        <v>400</v>
      </c>
      <c r="I188" s="121">
        <v>86.93308721735119</v>
      </c>
      <c r="J188" s="87"/>
    </row>
    <row r="189" spans="1:10" s="19" customFormat="1" ht="12.75">
      <c r="A189" s="74">
        <v>22</v>
      </c>
      <c r="B189" s="75" t="s">
        <v>251</v>
      </c>
      <c r="C189" s="76" t="s">
        <v>228</v>
      </c>
      <c r="D189" s="125">
        <v>8000</v>
      </c>
      <c r="E189" s="125">
        <f t="shared" si="2"/>
        <v>7068</v>
      </c>
      <c r="F189" s="125">
        <f t="shared" si="3"/>
        <v>266</v>
      </c>
      <c r="G189" s="125">
        <f t="shared" si="4"/>
        <v>266</v>
      </c>
      <c r="H189" s="125">
        <f t="shared" si="5"/>
        <v>400</v>
      </c>
      <c r="I189" s="140">
        <v>72.55988727101928</v>
      </c>
      <c r="J189" s="87"/>
    </row>
    <row r="190" spans="1:10" s="19" customFormat="1" ht="12.75">
      <c r="A190" s="74">
        <v>23</v>
      </c>
      <c r="B190" s="75" t="s">
        <v>254</v>
      </c>
      <c r="C190" s="76" t="s">
        <v>228</v>
      </c>
      <c r="D190" s="125">
        <v>65000</v>
      </c>
      <c r="E190" s="125">
        <f t="shared" si="2"/>
        <v>57427.5</v>
      </c>
      <c r="F190" s="125">
        <f t="shared" si="3"/>
        <v>2161.25</v>
      </c>
      <c r="G190" s="125">
        <f t="shared" si="4"/>
        <v>2161.25</v>
      </c>
      <c r="H190" s="125">
        <f t="shared" si="5"/>
        <v>3250</v>
      </c>
      <c r="I190" s="121">
        <v>904.0825285338018</v>
      </c>
      <c r="J190" s="87"/>
    </row>
    <row r="191" spans="1:10" s="19" customFormat="1" ht="12.75">
      <c r="A191" s="74">
        <v>24</v>
      </c>
      <c r="B191" s="75" t="s">
        <v>256</v>
      </c>
      <c r="C191" s="76" t="s">
        <v>228</v>
      </c>
      <c r="D191" s="125">
        <v>65000</v>
      </c>
      <c r="E191" s="125">
        <f t="shared" si="2"/>
        <v>57427.5</v>
      </c>
      <c r="F191" s="125">
        <f t="shared" si="3"/>
        <v>2161.25</v>
      </c>
      <c r="G191" s="125">
        <f t="shared" si="4"/>
        <v>2161.25</v>
      </c>
      <c r="H191" s="125">
        <f t="shared" si="5"/>
        <v>3250</v>
      </c>
      <c r="I191" s="121">
        <v>645.7147451358741</v>
      </c>
      <c r="J191" s="87"/>
    </row>
    <row r="192" spans="1:10" s="19" customFormat="1" ht="12.75">
      <c r="A192" s="74">
        <v>25</v>
      </c>
      <c r="B192" s="71" t="s">
        <v>262</v>
      </c>
      <c r="C192" s="76" t="s">
        <v>228</v>
      </c>
      <c r="D192" s="120">
        <v>65000</v>
      </c>
      <c r="E192" s="125">
        <f t="shared" si="2"/>
        <v>57427.5</v>
      </c>
      <c r="F192" s="125">
        <f t="shared" si="3"/>
        <v>2161.25</v>
      </c>
      <c r="G192" s="125">
        <f t="shared" si="4"/>
        <v>2161.25</v>
      </c>
      <c r="H192" s="125">
        <f t="shared" si="5"/>
        <v>3250</v>
      </c>
      <c r="I192" s="121">
        <v>810.2033669359881</v>
      </c>
      <c r="J192" s="87"/>
    </row>
    <row r="193" spans="1:10" s="19" customFormat="1" ht="12.75">
      <c r="A193" s="74">
        <v>26</v>
      </c>
      <c r="B193" s="75" t="s">
        <v>263</v>
      </c>
      <c r="C193" s="76" t="s">
        <v>228</v>
      </c>
      <c r="D193" s="120">
        <v>65000</v>
      </c>
      <c r="E193" s="125">
        <f t="shared" si="2"/>
        <v>57427.5</v>
      </c>
      <c r="F193" s="125">
        <f t="shared" si="3"/>
        <v>2161.25</v>
      </c>
      <c r="G193" s="125">
        <f t="shared" si="4"/>
        <v>2161.25</v>
      </c>
      <c r="H193" s="125">
        <f t="shared" si="5"/>
        <v>3250</v>
      </c>
      <c r="I193" s="121">
        <v>1052.327621964838</v>
      </c>
      <c r="J193" s="87"/>
    </row>
    <row r="194" spans="1:10" s="19" customFormat="1" ht="12.75">
      <c r="A194" s="74">
        <v>27</v>
      </c>
      <c r="B194" s="128" t="s">
        <v>272</v>
      </c>
      <c r="C194" s="76" t="s">
        <v>228</v>
      </c>
      <c r="D194" s="120">
        <v>65000</v>
      </c>
      <c r="E194" s="125">
        <f t="shared" si="2"/>
        <v>57427.5</v>
      </c>
      <c r="F194" s="125">
        <f t="shared" si="3"/>
        <v>2161.25</v>
      </c>
      <c r="G194" s="125">
        <f t="shared" si="4"/>
        <v>2161.25</v>
      </c>
      <c r="H194" s="125">
        <f t="shared" si="5"/>
        <v>3250</v>
      </c>
      <c r="I194" s="121">
        <v>671.4418159523879</v>
      </c>
      <c r="J194" s="87"/>
    </row>
    <row r="195" spans="1:10" s="19" customFormat="1" ht="12.75">
      <c r="A195" s="74">
        <v>28</v>
      </c>
      <c r="B195" s="128" t="s">
        <v>271</v>
      </c>
      <c r="C195" s="76" t="s">
        <v>228</v>
      </c>
      <c r="D195" s="125">
        <v>8000</v>
      </c>
      <c r="E195" s="125">
        <f t="shared" si="2"/>
        <v>7068</v>
      </c>
      <c r="F195" s="125">
        <f t="shared" si="3"/>
        <v>266</v>
      </c>
      <c r="G195" s="125">
        <f t="shared" si="4"/>
        <v>266</v>
      </c>
      <c r="H195" s="125">
        <f t="shared" si="5"/>
        <v>400</v>
      </c>
      <c r="I195" s="121">
        <v>113.4178002936572</v>
      </c>
      <c r="J195" s="87"/>
    </row>
    <row r="196" spans="1:10" s="14" customFormat="1" ht="12.75">
      <c r="A196" s="66"/>
      <c r="B196" s="36" t="s">
        <v>55</v>
      </c>
      <c r="C196" s="13"/>
      <c r="D196" s="132">
        <f aca="true" t="shared" si="6" ref="D196:I196">SUM(D168:D195)</f>
        <v>1196000</v>
      </c>
      <c r="E196" s="132">
        <f t="shared" si="6"/>
        <v>1056664.5</v>
      </c>
      <c r="F196" s="132">
        <f t="shared" si="6"/>
        <v>39767.75</v>
      </c>
      <c r="G196" s="132">
        <f t="shared" si="6"/>
        <v>39767.75</v>
      </c>
      <c r="H196" s="132">
        <f t="shared" si="6"/>
        <v>59800</v>
      </c>
      <c r="I196" s="132">
        <f t="shared" si="6"/>
        <v>14839.330752701295</v>
      </c>
      <c r="J196" s="34"/>
    </row>
    <row r="197" spans="1:10" ht="24.75" customHeight="1">
      <c r="A197" s="292" t="s">
        <v>202</v>
      </c>
      <c r="B197" s="293"/>
      <c r="C197" s="33"/>
      <c r="D197" s="131"/>
      <c r="E197" s="132"/>
      <c r="F197" s="132"/>
      <c r="G197" s="132"/>
      <c r="H197" s="132"/>
      <c r="I197" s="133"/>
      <c r="J197" s="35"/>
    </row>
    <row r="198" spans="1:10" ht="12.75">
      <c r="A198" s="62">
        <v>1</v>
      </c>
      <c r="B198" s="10" t="s">
        <v>57</v>
      </c>
      <c r="C198" s="47" t="s">
        <v>61</v>
      </c>
      <c r="D198" s="114">
        <v>1311096</v>
      </c>
      <c r="E198" s="112">
        <v>1158353</v>
      </c>
      <c r="F198" s="112">
        <v>43593</v>
      </c>
      <c r="G198" s="112">
        <v>43593</v>
      </c>
      <c r="H198" s="112">
        <v>65557</v>
      </c>
      <c r="I198" s="113">
        <v>49005</v>
      </c>
      <c r="J198" s="35"/>
    </row>
    <row r="199" spans="1:10" ht="12.75">
      <c r="A199" s="62">
        <v>2</v>
      </c>
      <c r="B199" s="5" t="s">
        <v>12</v>
      </c>
      <c r="C199" s="48" t="s">
        <v>61</v>
      </c>
      <c r="D199" s="111">
        <v>1429932</v>
      </c>
      <c r="E199" s="112">
        <v>1263345</v>
      </c>
      <c r="F199" s="112">
        <v>47545</v>
      </c>
      <c r="G199" s="112">
        <v>47545</v>
      </c>
      <c r="H199" s="112">
        <v>71497</v>
      </c>
      <c r="I199" s="113">
        <v>33499</v>
      </c>
      <c r="J199" s="35"/>
    </row>
    <row r="200" spans="1:10" ht="12.75">
      <c r="A200" s="62">
        <v>3</v>
      </c>
      <c r="B200" s="5" t="s">
        <v>14</v>
      </c>
      <c r="C200" s="48"/>
      <c r="D200" s="111">
        <v>556203</v>
      </c>
      <c r="E200" s="112">
        <v>491405</v>
      </c>
      <c r="F200" s="112">
        <v>18494</v>
      </c>
      <c r="G200" s="112">
        <v>18494</v>
      </c>
      <c r="H200" s="112">
        <v>27810</v>
      </c>
      <c r="I200" s="113">
        <v>8390</v>
      </c>
      <c r="J200" s="35"/>
    </row>
    <row r="201" spans="1:10" ht="12.75">
      <c r="A201" s="62">
        <v>4</v>
      </c>
      <c r="B201" s="5" t="s">
        <v>110</v>
      </c>
      <c r="C201" s="48" t="s">
        <v>61</v>
      </c>
      <c r="D201" s="116">
        <v>659170</v>
      </c>
      <c r="E201" s="117"/>
      <c r="F201" s="117"/>
      <c r="G201" s="116">
        <v>659170</v>
      </c>
      <c r="H201" s="116"/>
      <c r="I201" s="113"/>
      <c r="J201" s="35"/>
    </row>
    <row r="202" spans="1:10" ht="12.75">
      <c r="A202" s="62">
        <v>5</v>
      </c>
      <c r="B202" s="5" t="s">
        <v>122</v>
      </c>
      <c r="C202" s="48" t="s">
        <v>61</v>
      </c>
      <c r="D202" s="116">
        <v>688080</v>
      </c>
      <c r="E202" s="117"/>
      <c r="F202" s="117"/>
      <c r="G202" s="117">
        <v>688080</v>
      </c>
      <c r="H202" s="117"/>
      <c r="I202" s="113"/>
      <c r="J202" s="35"/>
    </row>
    <row r="203" spans="1:10" ht="12.75">
      <c r="A203" s="62">
        <v>6</v>
      </c>
      <c r="B203" s="5" t="s">
        <v>123</v>
      </c>
      <c r="C203" s="48" t="s">
        <v>61</v>
      </c>
      <c r="D203" s="116">
        <v>376140</v>
      </c>
      <c r="E203" s="117"/>
      <c r="F203" s="117"/>
      <c r="G203" s="117">
        <v>376140</v>
      </c>
      <c r="H203" s="117"/>
      <c r="I203" s="113"/>
      <c r="J203" s="35"/>
    </row>
    <row r="204" spans="1:10" ht="12.75">
      <c r="A204" s="62">
        <v>7</v>
      </c>
      <c r="B204" s="5" t="s">
        <v>124</v>
      </c>
      <c r="C204" s="48" t="s">
        <v>61</v>
      </c>
      <c r="D204" s="116">
        <v>897940</v>
      </c>
      <c r="E204" s="117"/>
      <c r="F204" s="117"/>
      <c r="G204" s="117">
        <v>853043</v>
      </c>
      <c r="H204" s="117">
        <v>44897</v>
      </c>
      <c r="I204" s="113">
        <v>10719</v>
      </c>
      <c r="J204" s="30"/>
    </row>
    <row r="205" spans="1:10" ht="12.75">
      <c r="A205" s="62">
        <v>8</v>
      </c>
      <c r="B205" s="5" t="s">
        <v>94</v>
      </c>
      <c r="C205" s="48" t="s">
        <v>61</v>
      </c>
      <c r="D205" s="116">
        <v>695691</v>
      </c>
      <c r="E205" s="117">
        <v>614642</v>
      </c>
      <c r="F205" s="117">
        <v>23132</v>
      </c>
      <c r="G205" s="117">
        <v>23132</v>
      </c>
      <c r="H205" s="117">
        <v>34785</v>
      </c>
      <c r="I205" s="113">
        <v>13859</v>
      </c>
      <c r="J205" s="35"/>
    </row>
    <row r="206" spans="1:10" ht="12.75">
      <c r="A206" s="62">
        <v>9</v>
      </c>
      <c r="B206" s="5" t="s">
        <v>187</v>
      </c>
      <c r="C206" s="48" t="s">
        <v>61</v>
      </c>
      <c r="D206" s="116">
        <v>1083147</v>
      </c>
      <c r="E206" s="117">
        <v>956960</v>
      </c>
      <c r="F206" s="117">
        <v>36015</v>
      </c>
      <c r="G206" s="117">
        <v>36015</v>
      </c>
      <c r="H206" s="117">
        <v>54157</v>
      </c>
      <c r="I206" s="113">
        <v>47248</v>
      </c>
      <c r="J206" s="35"/>
    </row>
    <row r="207" spans="1:10" ht="12.75">
      <c r="A207" s="62">
        <v>10</v>
      </c>
      <c r="B207" s="5" t="s">
        <v>188</v>
      </c>
      <c r="C207" s="48" t="s">
        <v>61</v>
      </c>
      <c r="D207" s="116">
        <v>383950</v>
      </c>
      <c r="E207" s="117">
        <v>339220</v>
      </c>
      <c r="F207" s="117">
        <v>12766</v>
      </c>
      <c r="G207" s="117">
        <v>12766</v>
      </c>
      <c r="H207" s="117">
        <v>19198</v>
      </c>
      <c r="I207" s="113">
        <v>10413</v>
      </c>
      <c r="J207" s="35"/>
    </row>
    <row r="208" spans="1:11" ht="12.75">
      <c r="A208" s="62" t="s">
        <v>243</v>
      </c>
      <c r="B208" s="5" t="s">
        <v>239</v>
      </c>
      <c r="C208" s="48" t="s">
        <v>61</v>
      </c>
      <c r="D208" s="116">
        <v>265210</v>
      </c>
      <c r="E208" s="117">
        <v>0</v>
      </c>
      <c r="F208" s="117">
        <v>0</v>
      </c>
      <c r="G208" s="117">
        <v>251950</v>
      </c>
      <c r="H208" s="117">
        <v>13260</v>
      </c>
      <c r="I208" s="113">
        <v>3496</v>
      </c>
      <c r="J208" s="35"/>
      <c r="K208" s="54">
        <f>SUM(G208:H208)</f>
        <v>265210</v>
      </c>
    </row>
    <row r="209" spans="1:11" s="19" customFormat="1" ht="12.75">
      <c r="A209" s="70">
        <v>12</v>
      </c>
      <c r="B209" s="124" t="s">
        <v>279</v>
      </c>
      <c r="C209" s="77"/>
      <c r="D209" s="120">
        <v>523393</v>
      </c>
      <c r="E209" s="120">
        <v>462419</v>
      </c>
      <c r="F209" s="120">
        <v>17402</v>
      </c>
      <c r="G209" s="120">
        <v>17402</v>
      </c>
      <c r="H209" s="121">
        <v>26170</v>
      </c>
      <c r="I209" s="120">
        <v>5955.224348581353</v>
      </c>
      <c r="J209" s="75"/>
      <c r="K209" s="78"/>
    </row>
    <row r="210" spans="1:11" s="19" customFormat="1" ht="12.75">
      <c r="A210" s="70">
        <v>13</v>
      </c>
      <c r="B210" s="141" t="s">
        <v>280</v>
      </c>
      <c r="C210" s="77"/>
      <c r="D210" s="120">
        <v>195850</v>
      </c>
      <c r="E210" s="120">
        <v>173033</v>
      </c>
      <c r="F210" s="120">
        <v>6512</v>
      </c>
      <c r="G210" s="120">
        <v>6512</v>
      </c>
      <c r="H210" s="121">
        <v>9793</v>
      </c>
      <c r="I210" s="120">
        <v>4267.817348377997</v>
      </c>
      <c r="J210" s="75"/>
      <c r="K210" s="78"/>
    </row>
    <row r="211" spans="1:11" s="19" customFormat="1" ht="12.75">
      <c r="A211" s="70">
        <v>14</v>
      </c>
      <c r="B211" s="126" t="s">
        <v>281</v>
      </c>
      <c r="C211" s="77"/>
      <c r="D211" s="120">
        <v>509500</v>
      </c>
      <c r="E211" s="120">
        <v>450143</v>
      </c>
      <c r="F211" s="120">
        <v>16941</v>
      </c>
      <c r="G211" s="120">
        <v>16941</v>
      </c>
      <c r="H211" s="121">
        <v>25475</v>
      </c>
      <c r="I211" s="120">
        <v>12926.670792079207</v>
      </c>
      <c r="J211" s="75"/>
      <c r="K211" s="78"/>
    </row>
    <row r="212" spans="1:11" s="19" customFormat="1" ht="12.75">
      <c r="A212" s="70">
        <v>15</v>
      </c>
      <c r="B212" s="124" t="s">
        <v>282</v>
      </c>
      <c r="C212" s="77"/>
      <c r="D212" s="120">
        <v>540550</v>
      </c>
      <c r="E212" s="120">
        <v>477576</v>
      </c>
      <c r="F212" s="120">
        <v>17973</v>
      </c>
      <c r="G212" s="120">
        <v>17973</v>
      </c>
      <c r="H212" s="121">
        <v>27028</v>
      </c>
      <c r="I212" s="120">
        <v>8546.635631293571</v>
      </c>
      <c r="J212" s="75"/>
      <c r="K212" s="78"/>
    </row>
    <row r="213" spans="1:11" s="19" customFormat="1" ht="12.75">
      <c r="A213" s="70">
        <v>16</v>
      </c>
      <c r="B213" s="124" t="s">
        <v>283</v>
      </c>
      <c r="C213" s="77"/>
      <c r="D213" s="120">
        <v>550430</v>
      </c>
      <c r="E213" s="120">
        <v>486304</v>
      </c>
      <c r="F213" s="120">
        <v>18302</v>
      </c>
      <c r="G213" s="120">
        <v>18302</v>
      </c>
      <c r="H213" s="121">
        <v>27522</v>
      </c>
      <c r="I213" s="120">
        <v>5424.256033415841</v>
      </c>
      <c r="J213" s="75"/>
      <c r="K213" s="78"/>
    </row>
    <row r="214" spans="1:11" s="19" customFormat="1" ht="12.75">
      <c r="A214" s="70"/>
      <c r="B214" s="141" t="s">
        <v>284</v>
      </c>
      <c r="C214" s="77"/>
      <c r="D214" s="120">
        <v>540350</v>
      </c>
      <c r="E214" s="125">
        <v>477401</v>
      </c>
      <c r="F214" s="125">
        <v>17966</v>
      </c>
      <c r="G214" s="125">
        <v>17966</v>
      </c>
      <c r="H214" s="125">
        <v>27017</v>
      </c>
      <c r="I214" s="120">
        <v>14930.564804469275</v>
      </c>
      <c r="J214" s="75"/>
      <c r="K214" s="78"/>
    </row>
    <row r="215" spans="1:11" s="19" customFormat="1" ht="12.75">
      <c r="A215" s="70"/>
      <c r="B215" s="143" t="s">
        <v>15</v>
      </c>
      <c r="C215" s="77"/>
      <c r="D215" s="120">
        <v>940430</v>
      </c>
      <c r="E215" s="120">
        <v>830870</v>
      </c>
      <c r="F215" s="120">
        <v>31269</v>
      </c>
      <c r="G215" s="120">
        <v>31269</v>
      </c>
      <c r="H215" s="121">
        <v>47022</v>
      </c>
      <c r="I215" s="120">
        <v>28430.113076293535</v>
      </c>
      <c r="J215" s="75"/>
      <c r="K215" s="78"/>
    </row>
    <row r="216" spans="1:11" s="19" customFormat="1" ht="12.75">
      <c r="A216" s="70"/>
      <c r="B216" s="124" t="s">
        <v>286</v>
      </c>
      <c r="C216" s="77"/>
      <c r="D216" s="120">
        <v>146090</v>
      </c>
      <c r="E216" s="125">
        <v>129071</v>
      </c>
      <c r="F216" s="125">
        <v>4857</v>
      </c>
      <c r="G216" s="125">
        <v>4857</v>
      </c>
      <c r="H216" s="125">
        <v>7305</v>
      </c>
      <c r="I216" s="120">
        <v>3863.0061576354683</v>
      </c>
      <c r="J216" s="75"/>
      <c r="K216" s="78"/>
    </row>
    <row r="217" spans="1:11" s="19" customFormat="1" ht="12.75">
      <c r="A217" s="70"/>
      <c r="B217" s="122" t="s">
        <v>292</v>
      </c>
      <c r="C217" s="77"/>
      <c r="D217" s="120">
        <v>932945</v>
      </c>
      <c r="E217" s="120">
        <v>824256</v>
      </c>
      <c r="F217" s="120">
        <v>31021</v>
      </c>
      <c r="G217" s="120">
        <v>31021</v>
      </c>
      <c r="H217" s="121">
        <v>46647</v>
      </c>
      <c r="I217" s="120">
        <v>22591.53536217304</v>
      </c>
      <c r="J217" s="75"/>
      <c r="K217" s="78"/>
    </row>
    <row r="218" spans="1:11" s="19" customFormat="1" ht="12.75">
      <c r="A218" s="70"/>
      <c r="B218" s="128" t="s">
        <v>290</v>
      </c>
      <c r="C218" s="77"/>
      <c r="D218" s="129">
        <v>349203</v>
      </c>
      <c r="E218" s="125">
        <v>308526</v>
      </c>
      <c r="F218" s="125">
        <v>11611</v>
      </c>
      <c r="G218" s="125">
        <v>11611</v>
      </c>
      <c r="H218" s="125">
        <v>17455</v>
      </c>
      <c r="I218" s="120">
        <v>0</v>
      </c>
      <c r="J218" s="75"/>
      <c r="K218" s="78"/>
    </row>
    <row r="219" spans="1:11" s="94" customFormat="1" ht="27.75" customHeight="1">
      <c r="A219" s="95"/>
      <c r="B219" s="89" t="s">
        <v>55</v>
      </c>
      <c r="C219" s="90"/>
      <c r="D219" s="137">
        <f aca="true" t="shared" si="7" ref="D219:I219">SUM(D198:D218)</f>
        <v>13575300</v>
      </c>
      <c r="E219" s="137">
        <f t="shared" si="7"/>
        <v>9443524</v>
      </c>
      <c r="F219" s="137">
        <f t="shared" si="7"/>
        <v>355399</v>
      </c>
      <c r="G219" s="137">
        <f t="shared" si="7"/>
        <v>3183782</v>
      </c>
      <c r="H219" s="137">
        <f t="shared" si="7"/>
        <v>592595</v>
      </c>
      <c r="I219" s="137">
        <f t="shared" si="7"/>
        <v>283564.82355431933</v>
      </c>
      <c r="J219" s="91"/>
      <c r="K219" s="96">
        <f>SUM(E219:H219)</f>
        <v>13575300</v>
      </c>
    </row>
    <row r="220" spans="1:10" ht="12.75">
      <c r="A220" s="63"/>
      <c r="B220" s="35"/>
      <c r="C220" s="7"/>
      <c r="D220" s="138"/>
      <c r="E220" s="138"/>
      <c r="F220" s="138"/>
      <c r="G220" s="138"/>
      <c r="H220" s="138"/>
      <c r="I220" s="139"/>
      <c r="J220" s="35"/>
    </row>
    <row r="221" spans="1:10" ht="12.75">
      <c r="A221" s="63"/>
      <c r="B221" s="36"/>
      <c r="C221" s="7"/>
      <c r="D221" s="138"/>
      <c r="E221" s="138"/>
      <c r="F221" s="138"/>
      <c r="G221" s="138"/>
      <c r="H221" s="138"/>
      <c r="I221" s="139"/>
      <c r="J221" s="35"/>
    </row>
    <row r="222" spans="1:10" ht="0.75" customHeight="1">
      <c r="A222" s="63">
        <v>1</v>
      </c>
      <c r="B222" s="35" t="s">
        <v>125</v>
      </c>
      <c r="C222" s="7" t="s">
        <v>126</v>
      </c>
      <c r="D222" s="144">
        <v>536</v>
      </c>
      <c r="E222" s="144"/>
      <c r="F222" s="144"/>
      <c r="G222" s="144">
        <v>509</v>
      </c>
      <c r="H222" s="144">
        <v>27</v>
      </c>
      <c r="I222" s="145"/>
      <c r="J222" s="35"/>
    </row>
    <row r="223" spans="1:10" ht="12.75" hidden="1">
      <c r="A223" s="63">
        <v>2</v>
      </c>
      <c r="B223" s="35" t="s">
        <v>127</v>
      </c>
      <c r="C223" s="7" t="s">
        <v>126</v>
      </c>
      <c r="D223" s="144">
        <v>536</v>
      </c>
      <c r="E223" s="144"/>
      <c r="F223" s="144"/>
      <c r="G223" s="144">
        <v>509</v>
      </c>
      <c r="H223" s="144">
        <v>27</v>
      </c>
      <c r="I223" s="145"/>
      <c r="J223" s="35"/>
    </row>
    <row r="224" spans="1:10" ht="12.75" hidden="1">
      <c r="A224" s="63">
        <v>3</v>
      </c>
      <c r="B224" s="35" t="s">
        <v>128</v>
      </c>
      <c r="C224" s="7" t="s">
        <v>126</v>
      </c>
      <c r="D224" s="144">
        <v>25027</v>
      </c>
      <c r="E224" s="144"/>
      <c r="F224" s="144"/>
      <c r="G224" s="144">
        <v>23775</v>
      </c>
      <c r="H224" s="144">
        <v>1252</v>
      </c>
      <c r="I224" s="145"/>
      <c r="J224" s="35"/>
    </row>
    <row r="225" spans="1:10" ht="12.75" hidden="1">
      <c r="A225" s="63">
        <v>4</v>
      </c>
      <c r="B225" s="35" t="s">
        <v>129</v>
      </c>
      <c r="C225" s="7" t="s">
        <v>126</v>
      </c>
      <c r="D225" s="144">
        <v>33591</v>
      </c>
      <c r="E225" s="144"/>
      <c r="F225" s="144"/>
      <c r="G225" s="144">
        <v>31911</v>
      </c>
      <c r="H225" s="144">
        <v>1680</v>
      </c>
      <c r="I225" s="145"/>
      <c r="J225" s="35"/>
    </row>
    <row r="226" spans="1:10" ht="12.75" hidden="1">
      <c r="A226" s="63">
        <v>5</v>
      </c>
      <c r="B226" s="35" t="s">
        <v>130</v>
      </c>
      <c r="C226" s="7" t="s">
        <v>126</v>
      </c>
      <c r="D226" s="144">
        <v>24880</v>
      </c>
      <c r="E226" s="144"/>
      <c r="F226" s="144"/>
      <c r="G226" s="144">
        <v>23636</v>
      </c>
      <c r="H226" s="144">
        <v>1244</v>
      </c>
      <c r="I226" s="145"/>
      <c r="J226" s="35"/>
    </row>
    <row r="227" spans="1:10" ht="12.75" hidden="1">
      <c r="A227" s="63">
        <v>6</v>
      </c>
      <c r="B227" s="35" t="s">
        <v>131</v>
      </c>
      <c r="C227" s="7" t="s">
        <v>126</v>
      </c>
      <c r="D227" s="144">
        <v>19420</v>
      </c>
      <c r="E227" s="144"/>
      <c r="F227" s="144"/>
      <c r="G227" s="144">
        <v>18449</v>
      </c>
      <c r="H227" s="144">
        <v>971</v>
      </c>
      <c r="I227" s="145"/>
      <c r="J227" s="35"/>
    </row>
    <row r="228" spans="1:10" ht="12.75" hidden="1">
      <c r="A228" s="63">
        <v>7</v>
      </c>
      <c r="B228" s="35" t="s">
        <v>132</v>
      </c>
      <c r="C228" s="7" t="s">
        <v>126</v>
      </c>
      <c r="D228" s="144">
        <v>36826</v>
      </c>
      <c r="E228" s="144"/>
      <c r="F228" s="144"/>
      <c r="G228" s="144">
        <v>34985</v>
      </c>
      <c r="H228" s="144">
        <v>1841</v>
      </c>
      <c r="I228" s="145"/>
      <c r="J228" s="35"/>
    </row>
    <row r="229" spans="1:10" ht="12.75" hidden="1">
      <c r="A229" s="63">
        <v>8</v>
      </c>
      <c r="B229" s="35" t="s">
        <v>133</v>
      </c>
      <c r="C229" s="7" t="s">
        <v>126</v>
      </c>
      <c r="D229" s="144">
        <v>30051</v>
      </c>
      <c r="E229" s="144"/>
      <c r="F229" s="144"/>
      <c r="G229" s="144">
        <v>28548</v>
      </c>
      <c r="H229" s="144">
        <v>1503</v>
      </c>
      <c r="I229" s="145"/>
      <c r="J229" s="35"/>
    </row>
    <row r="230" spans="1:10" ht="12.75" hidden="1">
      <c r="A230" s="63">
        <v>9</v>
      </c>
      <c r="B230" s="35" t="s">
        <v>134</v>
      </c>
      <c r="C230" s="7" t="s">
        <v>126</v>
      </c>
      <c r="D230" s="144">
        <v>28571</v>
      </c>
      <c r="E230" s="144"/>
      <c r="F230" s="144"/>
      <c r="G230" s="144">
        <v>27142</v>
      </c>
      <c r="H230" s="144">
        <v>1429</v>
      </c>
      <c r="I230" s="145"/>
      <c r="J230" s="35"/>
    </row>
    <row r="231" spans="1:10" ht="12.75" hidden="1">
      <c r="A231" s="63">
        <v>10</v>
      </c>
      <c r="B231" s="35" t="s">
        <v>135</v>
      </c>
      <c r="C231" s="7" t="s">
        <v>126</v>
      </c>
      <c r="D231" s="144">
        <v>28720</v>
      </c>
      <c r="E231" s="144"/>
      <c r="F231" s="144"/>
      <c r="G231" s="144">
        <v>27284</v>
      </c>
      <c r="H231" s="144">
        <v>1436</v>
      </c>
      <c r="I231" s="145"/>
      <c r="J231" s="35"/>
    </row>
    <row r="232" spans="1:10" ht="12.75" hidden="1">
      <c r="A232" s="63">
        <v>11</v>
      </c>
      <c r="B232" s="35" t="s">
        <v>136</v>
      </c>
      <c r="C232" s="7" t="s">
        <v>126</v>
      </c>
      <c r="D232" s="144">
        <v>72506</v>
      </c>
      <c r="E232" s="144"/>
      <c r="F232" s="144"/>
      <c r="G232" s="144">
        <v>71285</v>
      </c>
      <c r="H232" s="144">
        <v>1221</v>
      </c>
      <c r="I232" s="145"/>
      <c r="J232" s="35"/>
    </row>
    <row r="233" spans="1:10" ht="12.75" hidden="1">
      <c r="A233" s="63">
        <v>12</v>
      </c>
      <c r="B233" s="35" t="s">
        <v>137</v>
      </c>
      <c r="C233" s="7" t="s">
        <v>126</v>
      </c>
      <c r="D233" s="144">
        <v>98521</v>
      </c>
      <c r="E233" s="144"/>
      <c r="F233" s="144"/>
      <c r="G233" s="144">
        <v>95996</v>
      </c>
      <c r="H233" s="144">
        <v>2525</v>
      </c>
      <c r="I233" s="145"/>
      <c r="J233" s="35"/>
    </row>
    <row r="234" spans="1:10" ht="12.75" hidden="1">
      <c r="A234" s="63">
        <v>13</v>
      </c>
      <c r="B234" s="35" t="s">
        <v>138</v>
      </c>
      <c r="C234" s="7" t="s">
        <v>126</v>
      </c>
      <c r="D234" s="144">
        <v>189120</v>
      </c>
      <c r="E234" s="144"/>
      <c r="F234" s="144"/>
      <c r="G234" s="144">
        <v>189120</v>
      </c>
      <c r="H234" s="144"/>
      <c r="I234" s="145"/>
      <c r="J234" s="35"/>
    </row>
    <row r="235" spans="1:10" ht="12.75" hidden="1">
      <c r="A235" s="63">
        <v>14</v>
      </c>
      <c r="B235" s="35" t="s">
        <v>139</v>
      </c>
      <c r="C235" s="7" t="s">
        <v>126</v>
      </c>
      <c r="D235" s="144">
        <v>6305</v>
      </c>
      <c r="E235" s="144"/>
      <c r="F235" s="144"/>
      <c r="G235" s="144">
        <v>6179</v>
      </c>
      <c r="H235" s="144">
        <v>126</v>
      </c>
      <c r="I235" s="145"/>
      <c r="J235" s="35"/>
    </row>
    <row r="236" spans="1:10" ht="12.75" hidden="1">
      <c r="A236" s="63"/>
      <c r="B236" s="35" t="s">
        <v>64</v>
      </c>
      <c r="C236" s="7" t="s">
        <v>126</v>
      </c>
      <c r="D236" s="144">
        <v>594484</v>
      </c>
      <c r="E236" s="144"/>
      <c r="F236" s="144"/>
      <c r="G236" s="144">
        <v>579328</v>
      </c>
      <c r="H236" s="144">
        <v>15156</v>
      </c>
      <c r="I236" s="145"/>
      <c r="J236" s="35"/>
    </row>
    <row r="237" spans="1:10" ht="12.75" hidden="1">
      <c r="A237" s="63"/>
      <c r="B237" s="35" t="s">
        <v>140</v>
      </c>
      <c r="C237" s="7" t="s">
        <v>126</v>
      </c>
      <c r="D237" s="144">
        <v>600000</v>
      </c>
      <c r="E237" s="144"/>
      <c r="F237" s="144"/>
      <c r="G237" s="144">
        <v>570000</v>
      </c>
      <c r="H237" s="144">
        <v>30000</v>
      </c>
      <c r="I237" s="145"/>
      <c r="J237" s="35"/>
    </row>
    <row r="238" spans="1:10" ht="12.75" hidden="1">
      <c r="A238" s="63"/>
      <c r="B238" s="35" t="s">
        <v>141</v>
      </c>
      <c r="C238" s="7"/>
      <c r="D238" s="117">
        <v>2797953</v>
      </c>
      <c r="E238" s="117"/>
      <c r="F238" s="117"/>
      <c r="G238" s="117">
        <v>2724798</v>
      </c>
      <c r="H238" s="117">
        <v>73155</v>
      </c>
      <c r="I238" s="113"/>
      <c r="J238" s="35"/>
    </row>
    <row r="239" spans="1:11" ht="22.5" customHeight="1">
      <c r="A239" s="63" t="s">
        <v>199</v>
      </c>
      <c r="B239" s="36" t="s">
        <v>203</v>
      </c>
      <c r="C239" s="13"/>
      <c r="D239" s="146">
        <v>5563035</v>
      </c>
      <c r="E239" s="132">
        <v>0</v>
      </c>
      <c r="F239" s="132">
        <v>0</v>
      </c>
      <c r="G239" s="132">
        <v>5431502</v>
      </c>
      <c r="H239" s="132">
        <v>131533</v>
      </c>
      <c r="I239" s="133">
        <v>0</v>
      </c>
      <c r="J239" s="30"/>
      <c r="K239" s="54">
        <f>SUM(G239:H239)</f>
        <v>5563035</v>
      </c>
    </row>
    <row r="240" spans="1:10" ht="12.75">
      <c r="A240" s="63"/>
      <c r="B240" s="36"/>
      <c r="C240" s="7"/>
      <c r="D240" s="132"/>
      <c r="E240" s="132"/>
      <c r="F240" s="132"/>
      <c r="G240" s="132"/>
      <c r="H240" s="132"/>
      <c r="I240" s="133"/>
      <c r="J240" s="35"/>
    </row>
    <row r="241" spans="1:10" ht="12.75">
      <c r="A241" s="67"/>
      <c r="B241" s="36" t="s">
        <v>209</v>
      </c>
      <c r="C241" s="7"/>
      <c r="D241" s="132"/>
      <c r="E241" s="132"/>
      <c r="F241" s="132"/>
      <c r="G241" s="132"/>
      <c r="H241" s="132"/>
      <c r="I241" s="133"/>
      <c r="J241" s="35"/>
    </row>
    <row r="242" spans="1:10" ht="25.5" customHeight="1">
      <c r="A242" s="65">
        <v>1</v>
      </c>
      <c r="B242" s="35" t="s">
        <v>142</v>
      </c>
      <c r="C242" s="49" t="s">
        <v>143</v>
      </c>
      <c r="D242" s="117">
        <v>165296</v>
      </c>
      <c r="E242" s="117">
        <v>0</v>
      </c>
      <c r="F242" s="117">
        <v>0</v>
      </c>
      <c r="G242" s="117">
        <v>165296</v>
      </c>
      <c r="H242" s="117">
        <v>0</v>
      </c>
      <c r="I242" s="113">
        <v>0</v>
      </c>
      <c r="J242" s="35"/>
    </row>
    <row r="243" spans="1:10" ht="25.5">
      <c r="A243" s="65">
        <v>2</v>
      </c>
      <c r="B243" s="35" t="s">
        <v>144</v>
      </c>
      <c r="C243" s="49" t="s">
        <v>143</v>
      </c>
      <c r="D243" s="117">
        <v>124570</v>
      </c>
      <c r="E243" s="117">
        <v>0</v>
      </c>
      <c r="F243" s="117">
        <v>0</v>
      </c>
      <c r="G243" s="117">
        <v>124570</v>
      </c>
      <c r="H243" s="117">
        <v>0</v>
      </c>
      <c r="I243" s="113">
        <v>0</v>
      </c>
      <c r="J243" s="35"/>
    </row>
    <row r="244" spans="1:10" ht="25.5">
      <c r="A244" s="65">
        <v>3</v>
      </c>
      <c r="B244" s="35" t="s">
        <v>145</v>
      </c>
      <c r="C244" s="49" t="s">
        <v>143</v>
      </c>
      <c r="D244" s="117">
        <v>96280</v>
      </c>
      <c r="E244" s="117">
        <v>0</v>
      </c>
      <c r="F244" s="117">
        <v>0</v>
      </c>
      <c r="G244" s="117">
        <v>96280</v>
      </c>
      <c r="H244" s="117">
        <v>0</v>
      </c>
      <c r="I244" s="113">
        <v>0</v>
      </c>
      <c r="J244" s="35"/>
    </row>
    <row r="245" spans="1:10" ht="25.5">
      <c r="A245" s="65">
        <v>4</v>
      </c>
      <c r="B245" s="35" t="s">
        <v>146</v>
      </c>
      <c r="C245" s="49" t="s">
        <v>143</v>
      </c>
      <c r="D245" s="117">
        <v>71020</v>
      </c>
      <c r="E245" s="117">
        <v>0</v>
      </c>
      <c r="F245" s="117">
        <v>0</v>
      </c>
      <c r="G245" s="117">
        <v>71020</v>
      </c>
      <c r="H245" s="117">
        <v>0</v>
      </c>
      <c r="I245" s="113">
        <v>0</v>
      </c>
      <c r="J245" s="35"/>
    </row>
    <row r="246" spans="1:10" ht="25.5">
      <c r="A246" s="65">
        <v>5</v>
      </c>
      <c r="B246" s="35" t="s">
        <v>219</v>
      </c>
      <c r="C246" s="49" t="s">
        <v>143</v>
      </c>
      <c r="D246" s="117">
        <v>1662450</v>
      </c>
      <c r="E246" s="117">
        <v>0</v>
      </c>
      <c r="F246" s="117">
        <v>0</v>
      </c>
      <c r="G246" s="117">
        <v>1662450</v>
      </c>
      <c r="H246" s="117">
        <v>0</v>
      </c>
      <c r="I246" s="113">
        <v>0</v>
      </c>
      <c r="J246" s="35"/>
    </row>
    <row r="247" spans="1:10" ht="25.5">
      <c r="A247" s="65">
        <v>6</v>
      </c>
      <c r="B247" s="35" t="s">
        <v>147</v>
      </c>
      <c r="C247" s="49" t="s">
        <v>143</v>
      </c>
      <c r="D247" s="117">
        <v>301300</v>
      </c>
      <c r="E247" s="117">
        <v>0</v>
      </c>
      <c r="F247" s="117">
        <v>0</v>
      </c>
      <c r="G247" s="117">
        <v>301300</v>
      </c>
      <c r="H247" s="117">
        <v>0</v>
      </c>
      <c r="I247" s="113">
        <v>0</v>
      </c>
      <c r="J247" s="35"/>
    </row>
    <row r="248" spans="1:10" ht="25.5">
      <c r="A248" s="65">
        <v>7</v>
      </c>
      <c r="B248" s="35" t="s">
        <v>148</v>
      </c>
      <c r="C248" s="49" t="s">
        <v>143</v>
      </c>
      <c r="D248" s="117">
        <v>19830</v>
      </c>
      <c r="E248" s="117">
        <v>0</v>
      </c>
      <c r="F248" s="117">
        <v>0</v>
      </c>
      <c r="G248" s="117">
        <v>19830</v>
      </c>
      <c r="H248" s="117">
        <v>0</v>
      </c>
      <c r="I248" s="113">
        <v>0</v>
      </c>
      <c r="J248" s="35"/>
    </row>
    <row r="249" spans="1:10" ht="25.5">
      <c r="A249" s="65">
        <v>8</v>
      </c>
      <c r="B249" s="35" t="s">
        <v>149</v>
      </c>
      <c r="C249" s="49" t="s">
        <v>143</v>
      </c>
      <c r="D249" s="117">
        <v>67193</v>
      </c>
      <c r="E249" s="117">
        <v>0</v>
      </c>
      <c r="F249" s="117">
        <v>0</v>
      </c>
      <c r="G249" s="117">
        <v>67193</v>
      </c>
      <c r="H249" s="117">
        <v>0</v>
      </c>
      <c r="I249" s="113">
        <v>0</v>
      </c>
      <c r="J249" s="35"/>
    </row>
    <row r="250" spans="1:10" ht="25.5">
      <c r="A250" s="65">
        <v>9</v>
      </c>
      <c r="B250" s="35" t="s">
        <v>110</v>
      </c>
      <c r="C250" s="49" t="s">
        <v>143</v>
      </c>
      <c r="D250" s="117">
        <v>219220</v>
      </c>
      <c r="E250" s="117">
        <v>0</v>
      </c>
      <c r="F250" s="117">
        <v>0</v>
      </c>
      <c r="G250" s="117">
        <v>219220</v>
      </c>
      <c r="H250" s="117">
        <v>0</v>
      </c>
      <c r="I250" s="113">
        <v>0</v>
      </c>
      <c r="J250" s="35"/>
    </row>
    <row r="251" spans="1:10" ht="36.75" customHeight="1">
      <c r="A251" s="65">
        <v>10</v>
      </c>
      <c r="B251" s="35" t="s">
        <v>123</v>
      </c>
      <c r="C251" s="49" t="s">
        <v>143</v>
      </c>
      <c r="D251" s="117">
        <v>1444780</v>
      </c>
      <c r="E251" s="117">
        <v>0</v>
      </c>
      <c r="F251" s="117">
        <v>0</v>
      </c>
      <c r="G251" s="117">
        <v>1444780</v>
      </c>
      <c r="H251" s="117">
        <v>0</v>
      </c>
      <c r="I251" s="113">
        <v>0</v>
      </c>
      <c r="J251" s="35"/>
    </row>
    <row r="252" spans="1:10" ht="36" customHeight="1">
      <c r="A252" s="65">
        <v>11</v>
      </c>
      <c r="B252" s="35" t="s">
        <v>196</v>
      </c>
      <c r="C252" s="49" t="s">
        <v>143</v>
      </c>
      <c r="D252" s="117">
        <v>719895</v>
      </c>
      <c r="E252" s="117">
        <v>0</v>
      </c>
      <c r="F252" s="117">
        <v>0</v>
      </c>
      <c r="G252" s="117">
        <v>719895</v>
      </c>
      <c r="H252" s="117">
        <v>0</v>
      </c>
      <c r="I252" s="113">
        <v>0</v>
      </c>
      <c r="J252" s="35"/>
    </row>
    <row r="253" spans="1:10" ht="22.5" customHeight="1">
      <c r="A253" s="65">
        <v>12</v>
      </c>
      <c r="B253" s="68" t="s">
        <v>245</v>
      </c>
      <c r="C253" s="49" t="s">
        <v>143</v>
      </c>
      <c r="D253" s="147">
        <v>60000</v>
      </c>
      <c r="E253" s="147"/>
      <c r="F253" s="147"/>
      <c r="G253" s="147">
        <v>60000</v>
      </c>
      <c r="H253" s="147"/>
      <c r="I253" s="148"/>
      <c r="J253" s="35"/>
    </row>
    <row r="254" spans="1:10" ht="12.75">
      <c r="A254" s="63"/>
      <c r="B254" s="36" t="s">
        <v>55</v>
      </c>
      <c r="C254" s="49"/>
      <c r="D254" s="132">
        <f>SUM(D242:D253)</f>
        <v>4951834</v>
      </c>
      <c r="E254" s="132">
        <v>0</v>
      </c>
      <c r="F254" s="132">
        <v>0</v>
      </c>
      <c r="G254" s="132">
        <f>SUM(G242:G253)</f>
        <v>4951834</v>
      </c>
      <c r="H254" s="132">
        <v>0</v>
      </c>
      <c r="I254" s="133">
        <v>0</v>
      </c>
      <c r="J254" s="46"/>
    </row>
    <row r="255" spans="1:10" ht="12.75">
      <c r="A255" s="63"/>
      <c r="B255" s="36"/>
      <c r="C255" s="49"/>
      <c r="D255" s="132"/>
      <c r="E255" s="132"/>
      <c r="F255" s="132"/>
      <c r="G255" s="132"/>
      <c r="H255" s="132"/>
      <c r="I255" s="133"/>
      <c r="J255" s="35"/>
    </row>
    <row r="256" spans="1:10" ht="12.75">
      <c r="A256" s="63"/>
      <c r="B256" s="36" t="s">
        <v>213</v>
      </c>
      <c r="C256" s="49"/>
      <c r="D256" s="117"/>
      <c r="E256" s="117"/>
      <c r="F256" s="117"/>
      <c r="G256" s="117"/>
      <c r="H256" s="117"/>
      <c r="I256" s="113"/>
      <c r="J256" s="35"/>
    </row>
    <row r="257" spans="1:10" ht="23.25" customHeight="1">
      <c r="A257" s="65">
        <v>1</v>
      </c>
      <c r="B257" s="35" t="s">
        <v>150</v>
      </c>
      <c r="C257" s="49" t="s">
        <v>151</v>
      </c>
      <c r="D257" s="117">
        <v>72300</v>
      </c>
      <c r="E257" s="117">
        <v>0</v>
      </c>
      <c r="F257" s="117">
        <v>0</v>
      </c>
      <c r="G257" s="117">
        <v>68685</v>
      </c>
      <c r="H257" s="117">
        <v>3615</v>
      </c>
      <c r="I257" s="113">
        <v>1258</v>
      </c>
      <c r="J257" s="35"/>
    </row>
    <row r="258" spans="1:10" ht="12.75">
      <c r="A258" s="65">
        <v>2</v>
      </c>
      <c r="B258" s="35" t="s">
        <v>152</v>
      </c>
      <c r="C258" s="49" t="s">
        <v>151</v>
      </c>
      <c r="D258" s="117">
        <v>72300</v>
      </c>
      <c r="E258" s="117">
        <v>0</v>
      </c>
      <c r="F258" s="117">
        <v>0</v>
      </c>
      <c r="G258" s="117">
        <v>68685</v>
      </c>
      <c r="H258" s="117">
        <v>3615</v>
      </c>
      <c r="I258" s="113">
        <v>727</v>
      </c>
      <c r="J258" s="35"/>
    </row>
    <row r="259" spans="1:10" ht="12.75">
      <c r="A259" s="65">
        <v>3</v>
      </c>
      <c r="B259" s="35" t="s">
        <v>153</v>
      </c>
      <c r="C259" s="49" t="s">
        <v>151</v>
      </c>
      <c r="D259" s="117">
        <v>72300</v>
      </c>
      <c r="E259" s="117">
        <v>0</v>
      </c>
      <c r="F259" s="117">
        <v>0</v>
      </c>
      <c r="G259" s="117">
        <v>68685</v>
      </c>
      <c r="H259" s="117">
        <v>3615</v>
      </c>
      <c r="I259" s="113">
        <v>707</v>
      </c>
      <c r="J259" s="35"/>
    </row>
    <row r="260" spans="1:10" ht="12.75">
      <c r="A260" s="65">
        <v>4</v>
      </c>
      <c r="B260" s="35" t="s">
        <v>154</v>
      </c>
      <c r="C260" s="49" t="s">
        <v>151</v>
      </c>
      <c r="D260" s="117">
        <v>72300</v>
      </c>
      <c r="E260" s="117">
        <v>0</v>
      </c>
      <c r="F260" s="117">
        <v>0</v>
      </c>
      <c r="G260" s="117">
        <v>68685</v>
      </c>
      <c r="H260" s="117">
        <v>3615</v>
      </c>
      <c r="I260" s="113">
        <v>575</v>
      </c>
      <c r="J260" s="35"/>
    </row>
    <row r="261" spans="1:10" ht="12.75">
      <c r="A261" s="65">
        <v>5</v>
      </c>
      <c r="B261" s="35" t="s">
        <v>155</v>
      </c>
      <c r="C261" s="49" t="s">
        <v>151</v>
      </c>
      <c r="D261" s="117">
        <v>72300</v>
      </c>
      <c r="E261" s="117">
        <v>0</v>
      </c>
      <c r="F261" s="117">
        <v>0</v>
      </c>
      <c r="G261" s="117">
        <v>68685</v>
      </c>
      <c r="H261" s="117">
        <v>3615</v>
      </c>
      <c r="I261" s="113">
        <v>782</v>
      </c>
      <c r="J261" s="35"/>
    </row>
    <row r="262" spans="1:10" ht="12.75">
      <c r="A262" s="65">
        <v>6</v>
      </c>
      <c r="B262" s="35" t="s">
        <v>156</v>
      </c>
      <c r="C262" s="49" t="s">
        <v>151</v>
      </c>
      <c r="D262" s="117">
        <v>72300</v>
      </c>
      <c r="E262" s="117">
        <v>0</v>
      </c>
      <c r="F262" s="117">
        <v>0</v>
      </c>
      <c r="G262" s="117">
        <v>68685</v>
      </c>
      <c r="H262" s="117">
        <v>3615</v>
      </c>
      <c r="I262" s="113">
        <v>421</v>
      </c>
      <c r="J262" s="35"/>
    </row>
    <row r="263" spans="1:10" ht="12.75">
      <c r="A263" s="65">
        <v>7</v>
      </c>
      <c r="B263" s="35" t="s">
        <v>96</v>
      </c>
      <c r="C263" s="49" t="s">
        <v>151</v>
      </c>
      <c r="D263" s="117">
        <v>72300</v>
      </c>
      <c r="E263" s="117">
        <v>0</v>
      </c>
      <c r="F263" s="117">
        <v>0</v>
      </c>
      <c r="G263" s="117">
        <v>68685</v>
      </c>
      <c r="H263" s="117">
        <v>3615</v>
      </c>
      <c r="I263" s="113">
        <v>1270</v>
      </c>
      <c r="J263" s="35"/>
    </row>
    <row r="264" spans="1:10" ht="12.75">
      <c r="A264" s="63"/>
      <c r="B264" s="36" t="s">
        <v>55</v>
      </c>
      <c r="C264" s="49"/>
      <c r="D264" s="132">
        <v>506100</v>
      </c>
      <c r="E264" s="132">
        <v>0</v>
      </c>
      <c r="F264" s="132">
        <v>0</v>
      </c>
      <c r="G264" s="132">
        <v>480795</v>
      </c>
      <c r="H264" s="132">
        <v>25305</v>
      </c>
      <c r="I264" s="133">
        <v>5740</v>
      </c>
      <c r="J264" s="35"/>
    </row>
    <row r="265" spans="1:10" ht="12.75">
      <c r="A265" s="63"/>
      <c r="B265" s="36"/>
      <c r="C265" s="49"/>
      <c r="D265" s="132"/>
      <c r="E265" s="132"/>
      <c r="F265" s="132"/>
      <c r="G265" s="132"/>
      <c r="H265" s="132"/>
      <c r="I265" s="133"/>
      <c r="J265" s="35"/>
    </row>
    <row r="266" spans="1:10" ht="12.75">
      <c r="A266" s="63"/>
      <c r="B266" s="36" t="s">
        <v>204</v>
      </c>
      <c r="C266" s="49"/>
      <c r="D266" s="117"/>
      <c r="E266" s="117"/>
      <c r="F266" s="117"/>
      <c r="G266" s="117"/>
      <c r="H266" s="117"/>
      <c r="I266" s="113"/>
      <c r="J266" s="35"/>
    </row>
    <row r="267" spans="1:10" ht="25.5">
      <c r="A267" s="65">
        <v>1</v>
      </c>
      <c r="B267" s="35" t="s">
        <v>157</v>
      </c>
      <c r="C267" s="49" t="s">
        <v>158</v>
      </c>
      <c r="D267" s="117">
        <v>332460</v>
      </c>
      <c r="E267" s="117">
        <v>0</v>
      </c>
      <c r="F267" s="117">
        <v>0</v>
      </c>
      <c r="G267" s="117">
        <v>249345</v>
      </c>
      <c r="H267" s="117">
        <v>83115</v>
      </c>
      <c r="I267" s="113">
        <v>19801</v>
      </c>
      <c r="J267" s="35"/>
    </row>
    <row r="268" spans="1:10" ht="25.5">
      <c r="A268" s="65">
        <v>2</v>
      </c>
      <c r="B268" s="35" t="s">
        <v>159</v>
      </c>
      <c r="C268" s="49" t="s">
        <v>158</v>
      </c>
      <c r="D268" s="117">
        <v>166231</v>
      </c>
      <c r="E268" s="117">
        <v>0</v>
      </c>
      <c r="F268" s="117">
        <v>0</v>
      </c>
      <c r="G268" s="117">
        <v>124673</v>
      </c>
      <c r="H268" s="117">
        <v>41558</v>
      </c>
      <c r="I268" s="113">
        <v>5572</v>
      </c>
      <c r="J268" s="35"/>
    </row>
    <row r="269" spans="1:10" ht="25.5">
      <c r="A269" s="65">
        <v>3</v>
      </c>
      <c r="B269" s="35" t="s">
        <v>160</v>
      </c>
      <c r="C269" s="49" t="s">
        <v>158</v>
      </c>
      <c r="D269" s="117">
        <v>332460</v>
      </c>
      <c r="E269" s="117">
        <v>0</v>
      </c>
      <c r="F269" s="117">
        <v>0</v>
      </c>
      <c r="G269" s="117">
        <v>249345</v>
      </c>
      <c r="H269" s="117">
        <v>83115</v>
      </c>
      <c r="I269" s="113">
        <v>24511</v>
      </c>
      <c r="J269" s="35"/>
    </row>
    <row r="270" spans="1:10" ht="25.5">
      <c r="A270" s="65">
        <v>4</v>
      </c>
      <c r="B270" s="35" t="s">
        <v>161</v>
      </c>
      <c r="C270" s="49" t="s">
        <v>158</v>
      </c>
      <c r="D270" s="117">
        <v>144799</v>
      </c>
      <c r="E270" s="117">
        <v>0</v>
      </c>
      <c r="F270" s="117">
        <v>0</v>
      </c>
      <c r="G270" s="117">
        <v>108599</v>
      </c>
      <c r="H270" s="117">
        <v>36200</v>
      </c>
      <c r="I270" s="113">
        <v>3344</v>
      </c>
      <c r="J270" s="35"/>
    </row>
    <row r="271" spans="1:10" ht="25.5">
      <c r="A271" s="65">
        <v>5</v>
      </c>
      <c r="B271" s="35" t="s">
        <v>162</v>
      </c>
      <c r="C271" s="49" t="s">
        <v>158</v>
      </c>
      <c r="D271" s="117">
        <v>144799</v>
      </c>
      <c r="E271" s="117">
        <v>0</v>
      </c>
      <c r="F271" s="117">
        <v>0</v>
      </c>
      <c r="G271" s="117">
        <v>108599</v>
      </c>
      <c r="H271" s="117">
        <v>36200</v>
      </c>
      <c r="I271" s="113">
        <v>10074</v>
      </c>
      <c r="J271" s="35"/>
    </row>
    <row r="272" spans="1:10" ht="25.5">
      <c r="A272" s="65">
        <v>6</v>
      </c>
      <c r="B272" s="35" t="s">
        <v>163</v>
      </c>
      <c r="C272" s="49" t="s">
        <v>158</v>
      </c>
      <c r="D272" s="117">
        <v>137665</v>
      </c>
      <c r="E272" s="117">
        <v>0</v>
      </c>
      <c r="F272" s="117">
        <v>0</v>
      </c>
      <c r="G272" s="117">
        <v>103249</v>
      </c>
      <c r="H272" s="117">
        <v>34416</v>
      </c>
      <c r="I272" s="113">
        <v>4882</v>
      </c>
      <c r="J272" s="35"/>
    </row>
    <row r="273" spans="1:10" ht="25.5">
      <c r="A273" s="65">
        <v>7</v>
      </c>
      <c r="B273" s="35" t="s">
        <v>164</v>
      </c>
      <c r="C273" s="49" t="s">
        <v>158</v>
      </c>
      <c r="D273" s="117">
        <v>73215</v>
      </c>
      <c r="E273" s="117">
        <v>0</v>
      </c>
      <c r="F273" s="117">
        <v>0</v>
      </c>
      <c r="G273" s="117">
        <v>54911</v>
      </c>
      <c r="H273" s="117">
        <v>18304</v>
      </c>
      <c r="I273" s="113">
        <v>4906</v>
      </c>
      <c r="J273" s="35"/>
    </row>
    <row r="274" spans="1:10" ht="25.5">
      <c r="A274" s="65">
        <v>8</v>
      </c>
      <c r="B274" s="35" t="s">
        <v>165</v>
      </c>
      <c r="C274" s="49" t="s">
        <v>158</v>
      </c>
      <c r="D274" s="117">
        <v>36608</v>
      </c>
      <c r="E274" s="117">
        <v>0</v>
      </c>
      <c r="F274" s="117">
        <v>0</v>
      </c>
      <c r="G274" s="117">
        <v>27456</v>
      </c>
      <c r="H274" s="117">
        <v>9152</v>
      </c>
      <c r="I274" s="113">
        <v>2038</v>
      </c>
      <c r="J274" s="35"/>
    </row>
    <row r="275" spans="1:10" ht="25.5">
      <c r="A275" s="65">
        <v>9</v>
      </c>
      <c r="B275" s="35" t="s">
        <v>166</v>
      </c>
      <c r="C275" s="49" t="s">
        <v>158</v>
      </c>
      <c r="D275" s="117">
        <v>36608</v>
      </c>
      <c r="E275" s="117">
        <v>0</v>
      </c>
      <c r="F275" s="117">
        <v>0</v>
      </c>
      <c r="G275" s="117">
        <v>27456</v>
      </c>
      <c r="H275" s="117">
        <v>9152</v>
      </c>
      <c r="I275" s="113">
        <v>2438</v>
      </c>
      <c r="J275" s="35"/>
    </row>
    <row r="276" spans="1:10" ht="25.5">
      <c r="A276" s="65">
        <v>10</v>
      </c>
      <c r="B276" s="35" t="s">
        <v>167</v>
      </c>
      <c r="C276" s="49" t="s">
        <v>158</v>
      </c>
      <c r="D276" s="117">
        <v>264884</v>
      </c>
      <c r="E276" s="117">
        <v>0</v>
      </c>
      <c r="F276" s="117">
        <v>0</v>
      </c>
      <c r="G276" s="117">
        <v>198663</v>
      </c>
      <c r="H276" s="117">
        <v>66221</v>
      </c>
      <c r="I276" s="113">
        <v>14497</v>
      </c>
      <c r="J276" s="35"/>
    </row>
    <row r="277" spans="1:10" ht="25.5">
      <c r="A277" s="65">
        <v>11</v>
      </c>
      <c r="B277" s="35" t="s">
        <v>10</v>
      </c>
      <c r="C277" s="49" t="s">
        <v>158</v>
      </c>
      <c r="D277" s="117">
        <v>36608</v>
      </c>
      <c r="E277" s="117">
        <v>0</v>
      </c>
      <c r="F277" s="117">
        <v>0</v>
      </c>
      <c r="G277" s="117">
        <v>27456</v>
      </c>
      <c r="H277" s="117">
        <v>9152</v>
      </c>
      <c r="I277" s="113">
        <v>1722</v>
      </c>
      <c r="J277" s="35"/>
    </row>
    <row r="278" spans="1:10" s="19" customFormat="1" ht="12.75">
      <c r="A278" s="74"/>
      <c r="B278" s="149" t="s">
        <v>293</v>
      </c>
      <c r="C278" s="79"/>
      <c r="D278" s="120">
        <v>1388060</v>
      </c>
      <c r="E278" s="120">
        <v>1226351</v>
      </c>
      <c r="F278" s="120">
        <v>46153</v>
      </c>
      <c r="G278" s="120">
        <v>46153</v>
      </c>
      <c r="H278" s="121">
        <v>69403</v>
      </c>
      <c r="I278" s="120">
        <v>9924.93607972851</v>
      </c>
      <c r="J278" s="75"/>
    </row>
    <row r="279" spans="1:10" s="19" customFormat="1" ht="12.75">
      <c r="A279" s="74"/>
      <c r="B279" s="150" t="s">
        <v>294</v>
      </c>
      <c r="C279" s="79"/>
      <c r="D279" s="120">
        <v>2776120</v>
      </c>
      <c r="E279" s="120">
        <v>2452702</v>
      </c>
      <c r="F279" s="120">
        <v>92306</v>
      </c>
      <c r="G279" s="120">
        <v>92306</v>
      </c>
      <c r="H279" s="121">
        <v>138806</v>
      </c>
      <c r="I279" s="120">
        <v>24689.74143030166</v>
      </c>
      <c r="J279" s="75"/>
    </row>
    <row r="280" spans="1:10" s="19" customFormat="1" ht="12.75">
      <c r="A280" s="74"/>
      <c r="B280" s="150" t="s">
        <v>295</v>
      </c>
      <c r="C280" s="79"/>
      <c r="D280" s="120">
        <v>2776120</v>
      </c>
      <c r="E280" s="120">
        <v>2452702</v>
      </c>
      <c r="F280" s="120">
        <v>92306</v>
      </c>
      <c r="G280" s="120">
        <v>92306</v>
      </c>
      <c r="H280" s="121">
        <v>138806</v>
      </c>
      <c r="I280" s="120">
        <v>31275.431529475863</v>
      </c>
      <c r="J280" s="75"/>
    </row>
    <row r="281" spans="1:10" s="19" customFormat="1" ht="12.75">
      <c r="A281" s="74"/>
      <c r="B281" s="150" t="s">
        <v>296</v>
      </c>
      <c r="C281" s="79"/>
      <c r="D281" s="120">
        <v>2776120</v>
      </c>
      <c r="E281" s="120">
        <v>2452702</v>
      </c>
      <c r="F281" s="120">
        <v>92306</v>
      </c>
      <c r="G281" s="120">
        <v>92306</v>
      </c>
      <c r="H281" s="121">
        <v>138806</v>
      </c>
      <c r="I281" s="120">
        <v>0</v>
      </c>
      <c r="J281" s="75"/>
    </row>
    <row r="282" spans="1:10" s="19" customFormat="1" ht="12.75">
      <c r="A282" s="74"/>
      <c r="B282" s="75" t="s">
        <v>259</v>
      </c>
      <c r="C282" s="79"/>
      <c r="D282" s="120">
        <v>2776120</v>
      </c>
      <c r="E282" s="125">
        <v>2452702</v>
      </c>
      <c r="F282" s="125">
        <v>92306</v>
      </c>
      <c r="G282" s="125">
        <v>92306</v>
      </c>
      <c r="H282" s="125">
        <v>138806</v>
      </c>
      <c r="I282" s="120">
        <v>45127.399723657945</v>
      </c>
      <c r="J282" s="75"/>
    </row>
    <row r="283" spans="1:11" s="19" customFormat="1" ht="12.75">
      <c r="A283" s="74"/>
      <c r="B283" s="75" t="s">
        <v>27</v>
      </c>
      <c r="C283" s="79"/>
      <c r="D283" s="120">
        <v>2776120</v>
      </c>
      <c r="E283" s="125">
        <v>2452702</v>
      </c>
      <c r="F283" s="125">
        <v>92306</v>
      </c>
      <c r="G283" s="125">
        <v>92306</v>
      </c>
      <c r="H283" s="125">
        <v>138806</v>
      </c>
      <c r="I283" s="120">
        <v>29590.332578002435</v>
      </c>
      <c r="J283" s="151"/>
      <c r="K283" s="152"/>
    </row>
    <row r="284" spans="1:10" s="19" customFormat="1" ht="12.75">
      <c r="A284" s="74"/>
      <c r="B284" s="75" t="s">
        <v>28</v>
      </c>
      <c r="C284" s="79"/>
      <c r="D284" s="120">
        <v>2776120</v>
      </c>
      <c r="E284" s="125">
        <v>2452702</v>
      </c>
      <c r="F284" s="125">
        <v>92306</v>
      </c>
      <c r="G284" s="125">
        <v>92306</v>
      </c>
      <c r="H284" s="125">
        <v>138806</v>
      </c>
      <c r="I284" s="120">
        <v>30418.044354038484</v>
      </c>
      <c r="J284" s="151"/>
    </row>
    <row r="285" spans="1:10" s="19" customFormat="1" ht="12.75">
      <c r="A285" s="74"/>
      <c r="B285" s="75" t="s">
        <v>267</v>
      </c>
      <c r="C285" s="79"/>
      <c r="D285" s="120">
        <v>1388060</v>
      </c>
      <c r="E285" s="125">
        <v>1226351</v>
      </c>
      <c r="F285" s="125">
        <v>46153</v>
      </c>
      <c r="G285" s="125">
        <v>46153</v>
      </c>
      <c r="H285" s="125">
        <v>69403</v>
      </c>
      <c r="I285" s="120">
        <v>19180.429146885344</v>
      </c>
      <c r="J285" s="75"/>
    </row>
    <row r="286" spans="1:10" s="94" customFormat="1" ht="23.25" customHeight="1">
      <c r="A286" s="97"/>
      <c r="B286" s="98" t="s">
        <v>55</v>
      </c>
      <c r="C286" s="99"/>
      <c r="D286" s="153">
        <f aca="true" t="shared" si="8" ref="D286:I286">SUM(D267:D285)</f>
        <v>21139177</v>
      </c>
      <c r="E286" s="153">
        <f t="shared" si="8"/>
        <v>17168914</v>
      </c>
      <c r="F286" s="153">
        <f t="shared" si="8"/>
        <v>646142</v>
      </c>
      <c r="G286" s="153">
        <f t="shared" si="8"/>
        <v>1925894</v>
      </c>
      <c r="H286" s="153">
        <f t="shared" si="8"/>
        <v>1398227</v>
      </c>
      <c r="I286" s="153">
        <f t="shared" si="8"/>
        <v>283991.31484209024</v>
      </c>
      <c r="J286" s="100"/>
    </row>
    <row r="287" spans="1:10" ht="12.75">
      <c r="A287" s="63"/>
      <c r="B287" s="36"/>
      <c r="C287" s="49"/>
      <c r="D287" s="132"/>
      <c r="E287" s="132"/>
      <c r="F287" s="132"/>
      <c r="G287" s="132"/>
      <c r="H287" s="132"/>
      <c r="I287" s="133"/>
      <c r="J287" s="35"/>
    </row>
    <row r="288" spans="1:10" ht="12.75">
      <c r="A288" s="63"/>
      <c r="B288" s="36"/>
      <c r="C288" s="49"/>
      <c r="D288" s="132"/>
      <c r="E288" s="132"/>
      <c r="F288" s="132"/>
      <c r="G288" s="132"/>
      <c r="H288" s="132"/>
      <c r="I288" s="133"/>
      <c r="J288" s="35"/>
    </row>
    <row r="289" spans="1:10" ht="12.75">
      <c r="A289" s="63"/>
      <c r="B289" s="36" t="s">
        <v>205</v>
      </c>
      <c r="C289" s="49"/>
      <c r="D289" s="132"/>
      <c r="E289" s="132"/>
      <c r="F289" s="132"/>
      <c r="G289" s="132"/>
      <c r="H289" s="132"/>
      <c r="I289" s="133"/>
      <c r="J289" s="35"/>
    </row>
    <row r="290" spans="1:10" ht="12.75">
      <c r="A290" s="65">
        <v>1</v>
      </c>
      <c r="B290" s="35" t="s">
        <v>168</v>
      </c>
      <c r="C290" s="49" t="s">
        <v>169</v>
      </c>
      <c r="D290" s="117">
        <v>212625</v>
      </c>
      <c r="E290" s="117">
        <v>0</v>
      </c>
      <c r="F290" s="117">
        <v>0</v>
      </c>
      <c r="G290" s="117">
        <v>201993.75</v>
      </c>
      <c r="H290" s="117">
        <v>10631.25</v>
      </c>
      <c r="I290" s="113">
        <v>6847</v>
      </c>
      <c r="J290" s="30"/>
    </row>
    <row r="291" spans="1:10" ht="12.75">
      <c r="A291" s="65">
        <v>2</v>
      </c>
      <c r="B291" s="35" t="s">
        <v>170</v>
      </c>
      <c r="C291" s="49" t="s">
        <v>169</v>
      </c>
      <c r="D291" s="117">
        <v>210204</v>
      </c>
      <c r="E291" s="117">
        <v>0</v>
      </c>
      <c r="F291" s="117">
        <v>0</v>
      </c>
      <c r="G291" s="117">
        <v>199693.8</v>
      </c>
      <c r="H291" s="117">
        <v>10510.2</v>
      </c>
      <c r="I291" s="113">
        <v>5897</v>
      </c>
      <c r="J291" s="30"/>
    </row>
    <row r="292" spans="1:10" ht="12.75">
      <c r="A292" s="65">
        <v>3</v>
      </c>
      <c r="B292" s="35" t="s">
        <v>171</v>
      </c>
      <c r="C292" s="49" t="s">
        <v>169</v>
      </c>
      <c r="D292" s="117">
        <v>454625</v>
      </c>
      <c r="E292" s="117">
        <v>0</v>
      </c>
      <c r="F292" s="117">
        <v>0</v>
      </c>
      <c r="G292" s="117">
        <v>431893.75</v>
      </c>
      <c r="H292" s="117">
        <v>22731.25</v>
      </c>
      <c r="I292" s="113">
        <v>11091</v>
      </c>
      <c r="J292" s="30"/>
    </row>
    <row r="293" spans="1:10" ht="12.75">
      <c r="A293" s="65">
        <v>4</v>
      </c>
      <c r="B293" s="35" t="s">
        <v>172</v>
      </c>
      <c r="C293" s="49" t="s">
        <v>169</v>
      </c>
      <c r="D293" s="117">
        <v>452431</v>
      </c>
      <c r="E293" s="117">
        <v>0</v>
      </c>
      <c r="F293" s="117">
        <v>0</v>
      </c>
      <c r="G293" s="117">
        <v>429810</v>
      </c>
      <c r="H293" s="117">
        <v>22621</v>
      </c>
      <c r="I293" s="113">
        <v>4449</v>
      </c>
      <c r="J293" s="30"/>
    </row>
    <row r="294" spans="1:10" ht="12.75">
      <c r="A294" s="65">
        <v>5</v>
      </c>
      <c r="B294" s="35" t="s">
        <v>173</v>
      </c>
      <c r="C294" s="49" t="s">
        <v>169</v>
      </c>
      <c r="D294" s="117">
        <v>343478</v>
      </c>
      <c r="E294" s="117">
        <v>0</v>
      </c>
      <c r="F294" s="117">
        <v>0</v>
      </c>
      <c r="G294" s="117">
        <v>326304.1</v>
      </c>
      <c r="H294" s="117">
        <v>17173.9</v>
      </c>
      <c r="I294" s="113">
        <v>3555</v>
      </c>
      <c r="J294" s="30"/>
    </row>
    <row r="295" spans="1:10" ht="12.75">
      <c r="A295" s="65">
        <v>6</v>
      </c>
      <c r="B295" s="35" t="s">
        <v>174</v>
      </c>
      <c r="C295" s="49" t="s">
        <v>169</v>
      </c>
      <c r="D295" s="117">
        <v>148888</v>
      </c>
      <c r="E295" s="117">
        <v>0</v>
      </c>
      <c r="F295" s="117">
        <v>0</v>
      </c>
      <c r="G295" s="117">
        <v>141443.6</v>
      </c>
      <c r="H295" s="117">
        <v>7444.4</v>
      </c>
      <c r="I295" s="113">
        <v>2197</v>
      </c>
      <c r="J295" s="30"/>
    </row>
    <row r="296" spans="1:10" ht="12.75">
      <c r="A296" s="65">
        <v>7</v>
      </c>
      <c r="B296" s="35" t="s">
        <v>175</v>
      </c>
      <c r="C296" s="49" t="s">
        <v>169</v>
      </c>
      <c r="D296" s="117">
        <v>853183</v>
      </c>
      <c r="E296" s="117">
        <v>0</v>
      </c>
      <c r="F296" s="117">
        <v>0</v>
      </c>
      <c r="G296" s="117">
        <v>810523.85</v>
      </c>
      <c r="H296" s="117">
        <v>42659.15</v>
      </c>
      <c r="I296" s="113">
        <v>18035</v>
      </c>
      <c r="J296" s="30"/>
    </row>
    <row r="297" spans="1:10" ht="12.75">
      <c r="A297" s="65">
        <v>8</v>
      </c>
      <c r="B297" s="35" t="s">
        <v>176</v>
      </c>
      <c r="C297" s="49" t="s">
        <v>169</v>
      </c>
      <c r="D297" s="117">
        <v>23980</v>
      </c>
      <c r="E297" s="117">
        <v>0</v>
      </c>
      <c r="F297" s="117">
        <v>0</v>
      </c>
      <c r="G297" s="117">
        <v>23980</v>
      </c>
      <c r="H297" s="117">
        <v>0</v>
      </c>
      <c r="I297" s="113">
        <v>0</v>
      </c>
      <c r="J297" s="30"/>
    </row>
    <row r="298" spans="1:10" ht="51">
      <c r="A298" s="65">
        <v>9</v>
      </c>
      <c r="B298" s="15" t="s">
        <v>177</v>
      </c>
      <c r="C298" s="49" t="s">
        <v>169</v>
      </c>
      <c r="D298" s="117">
        <v>98657</v>
      </c>
      <c r="E298" s="117">
        <v>0</v>
      </c>
      <c r="F298" s="117">
        <v>0</v>
      </c>
      <c r="G298" s="117">
        <v>98657</v>
      </c>
      <c r="H298" s="117">
        <v>0</v>
      </c>
      <c r="I298" s="113">
        <v>0</v>
      </c>
      <c r="J298" s="35"/>
    </row>
    <row r="299" spans="1:10" ht="38.25">
      <c r="A299" s="65">
        <v>10</v>
      </c>
      <c r="B299" s="15" t="s">
        <v>178</v>
      </c>
      <c r="C299" s="49" t="s">
        <v>169</v>
      </c>
      <c r="D299" s="117">
        <v>431736</v>
      </c>
      <c r="E299" s="117">
        <v>0</v>
      </c>
      <c r="F299" s="117">
        <v>0</v>
      </c>
      <c r="G299" s="117">
        <v>431736</v>
      </c>
      <c r="H299" s="117">
        <v>0</v>
      </c>
      <c r="I299" s="113">
        <v>0</v>
      </c>
      <c r="J299" s="35"/>
    </row>
    <row r="300" spans="1:10" ht="12.75">
      <c r="A300" s="65">
        <v>11</v>
      </c>
      <c r="B300" s="35" t="s">
        <v>179</v>
      </c>
      <c r="C300" s="49" t="s">
        <v>169</v>
      </c>
      <c r="D300" s="117">
        <v>25552</v>
      </c>
      <c r="E300" s="117">
        <v>0</v>
      </c>
      <c r="F300" s="117">
        <v>0</v>
      </c>
      <c r="G300" s="117">
        <v>25552</v>
      </c>
      <c r="H300" s="117">
        <v>0</v>
      </c>
      <c r="I300" s="113">
        <v>0</v>
      </c>
      <c r="J300" s="35"/>
    </row>
    <row r="301" spans="1:10" ht="12.75">
      <c r="A301" s="65">
        <v>12</v>
      </c>
      <c r="B301" s="35" t="s">
        <v>180</v>
      </c>
      <c r="C301" s="49" t="s">
        <v>169</v>
      </c>
      <c r="D301" s="117">
        <v>99858</v>
      </c>
      <c r="E301" s="117">
        <v>0</v>
      </c>
      <c r="F301" s="117">
        <v>0</v>
      </c>
      <c r="G301" s="117">
        <v>99858</v>
      </c>
      <c r="H301" s="117">
        <v>0</v>
      </c>
      <c r="I301" s="113">
        <v>0</v>
      </c>
      <c r="J301" s="35"/>
    </row>
    <row r="302" spans="1:10" ht="12.75">
      <c r="A302" s="65">
        <v>13</v>
      </c>
      <c r="B302" s="35" t="s">
        <v>181</v>
      </c>
      <c r="C302" s="49" t="s">
        <v>169</v>
      </c>
      <c r="D302" s="117">
        <v>132682</v>
      </c>
      <c r="E302" s="117">
        <v>0</v>
      </c>
      <c r="F302" s="117">
        <v>0</v>
      </c>
      <c r="G302" s="117">
        <v>132682</v>
      </c>
      <c r="H302" s="117">
        <v>0</v>
      </c>
      <c r="I302" s="113">
        <v>0</v>
      </c>
      <c r="J302" s="35"/>
    </row>
    <row r="303" spans="1:10" ht="12.75">
      <c r="A303" s="65">
        <v>14</v>
      </c>
      <c r="B303" s="35" t="s">
        <v>139</v>
      </c>
      <c r="C303" s="49" t="s">
        <v>169</v>
      </c>
      <c r="D303" s="117">
        <v>551979</v>
      </c>
      <c r="E303" s="117">
        <v>0</v>
      </c>
      <c r="F303" s="117">
        <v>0</v>
      </c>
      <c r="G303" s="117">
        <v>524380</v>
      </c>
      <c r="H303" s="117">
        <v>27599</v>
      </c>
      <c r="I303" s="113">
        <v>25635</v>
      </c>
      <c r="J303" s="30"/>
    </row>
    <row r="304" spans="1:10" ht="25.5">
      <c r="A304" s="65">
        <v>15</v>
      </c>
      <c r="B304" s="15" t="s">
        <v>211</v>
      </c>
      <c r="C304" s="49" t="s">
        <v>169</v>
      </c>
      <c r="D304" s="117">
        <v>225980</v>
      </c>
      <c r="E304" s="117">
        <v>0</v>
      </c>
      <c r="F304" s="117">
        <v>0</v>
      </c>
      <c r="G304" s="117">
        <v>225980</v>
      </c>
      <c r="H304" s="117">
        <v>0</v>
      </c>
      <c r="I304" s="113">
        <v>0</v>
      </c>
      <c r="J304" s="35"/>
    </row>
    <row r="305" spans="1:10" ht="12.75">
      <c r="A305" s="65">
        <v>16</v>
      </c>
      <c r="B305" s="35" t="s">
        <v>212</v>
      </c>
      <c r="C305" s="49" t="s">
        <v>169</v>
      </c>
      <c r="D305" s="117">
        <v>230600</v>
      </c>
      <c r="E305" s="117">
        <v>0</v>
      </c>
      <c r="F305" s="117">
        <v>0</v>
      </c>
      <c r="G305" s="117">
        <v>230600</v>
      </c>
      <c r="H305" s="117">
        <v>0</v>
      </c>
      <c r="I305" s="113">
        <v>0</v>
      </c>
      <c r="J305" s="35"/>
    </row>
    <row r="306" spans="1:10" ht="12.75">
      <c r="A306" s="65">
        <v>17</v>
      </c>
      <c r="B306" s="35" t="s">
        <v>210</v>
      </c>
      <c r="C306" s="49" t="s">
        <v>169</v>
      </c>
      <c r="D306" s="117">
        <v>198338</v>
      </c>
      <c r="E306" s="117">
        <v>0</v>
      </c>
      <c r="F306" s="117">
        <v>0</v>
      </c>
      <c r="G306" s="117">
        <v>188421.1</v>
      </c>
      <c r="H306" s="117">
        <v>9916.9</v>
      </c>
      <c r="I306" s="113">
        <v>0</v>
      </c>
      <c r="J306" s="30"/>
    </row>
    <row r="307" spans="1:10" ht="12.75">
      <c r="A307" s="63"/>
      <c r="B307" s="36" t="s">
        <v>55</v>
      </c>
      <c r="C307" s="49"/>
      <c r="D307" s="132">
        <f>SUM(D290:D306)</f>
        <v>4694796</v>
      </c>
      <c r="E307" s="132">
        <v>0</v>
      </c>
      <c r="F307" s="132">
        <v>0</v>
      </c>
      <c r="G307" s="132">
        <f>SUM(G290:G306)</f>
        <v>4523508.949999999</v>
      </c>
      <c r="H307" s="132">
        <f>SUM(H290:H306)</f>
        <v>171287.05</v>
      </c>
      <c r="I307" s="133">
        <f>SUM(I290:I306)</f>
        <v>77706</v>
      </c>
      <c r="J307" s="30"/>
    </row>
    <row r="308" spans="1:10" ht="12.75">
      <c r="A308" s="63"/>
      <c r="B308" s="36"/>
      <c r="C308" s="49"/>
      <c r="D308" s="132"/>
      <c r="E308" s="132"/>
      <c r="F308" s="132"/>
      <c r="G308" s="132"/>
      <c r="H308" s="132"/>
      <c r="I308" s="133"/>
      <c r="J308" s="35"/>
    </row>
    <row r="309" spans="1:10" ht="12.75">
      <c r="A309" s="63"/>
      <c r="B309" s="36" t="s">
        <v>206</v>
      </c>
      <c r="C309" s="49"/>
      <c r="D309" s="132"/>
      <c r="E309" s="132"/>
      <c r="F309" s="132"/>
      <c r="G309" s="132"/>
      <c r="H309" s="132"/>
      <c r="I309" s="133"/>
      <c r="J309" s="35"/>
    </row>
    <row r="310" spans="1:10" ht="25.5" customHeight="1">
      <c r="A310" s="65">
        <v>1</v>
      </c>
      <c r="B310" s="35" t="s">
        <v>183</v>
      </c>
      <c r="C310" s="49" t="s">
        <v>182</v>
      </c>
      <c r="D310" s="117">
        <v>909790</v>
      </c>
      <c r="E310" s="117">
        <v>0</v>
      </c>
      <c r="F310" s="117">
        <v>0</v>
      </c>
      <c r="G310" s="117">
        <v>636853</v>
      </c>
      <c r="H310" s="117">
        <v>272937</v>
      </c>
      <c r="I310" s="113">
        <v>62150</v>
      </c>
      <c r="J310" s="35"/>
    </row>
    <row r="311" spans="1:10" ht="24" customHeight="1">
      <c r="A311" s="65">
        <v>2</v>
      </c>
      <c r="B311" s="35" t="s">
        <v>237</v>
      </c>
      <c r="C311" s="49" t="s">
        <v>182</v>
      </c>
      <c r="D311" s="117">
        <v>593610</v>
      </c>
      <c r="E311" s="117">
        <v>0</v>
      </c>
      <c r="F311" s="117">
        <v>0</v>
      </c>
      <c r="G311" s="117">
        <v>415527</v>
      </c>
      <c r="H311" s="117">
        <v>178083</v>
      </c>
      <c r="I311" s="113">
        <v>41554</v>
      </c>
      <c r="J311" s="35"/>
    </row>
    <row r="312" spans="1:10" ht="23.25" customHeight="1">
      <c r="A312" s="65" t="s">
        <v>238</v>
      </c>
      <c r="B312" s="35" t="s">
        <v>197</v>
      </c>
      <c r="C312" s="49" t="s">
        <v>182</v>
      </c>
      <c r="D312" s="117">
        <v>350400</v>
      </c>
      <c r="E312" s="117">
        <v>0</v>
      </c>
      <c r="F312" s="117">
        <v>0</v>
      </c>
      <c r="G312" s="117">
        <v>245280</v>
      </c>
      <c r="H312" s="117">
        <v>105120</v>
      </c>
      <c r="I312" s="113">
        <v>37522</v>
      </c>
      <c r="J312" s="35"/>
    </row>
    <row r="313" spans="1:10" ht="25.5" customHeight="1">
      <c r="A313" s="65">
        <v>4</v>
      </c>
      <c r="B313" s="35" t="s">
        <v>184</v>
      </c>
      <c r="C313" s="49" t="s">
        <v>182</v>
      </c>
      <c r="D313" s="117">
        <v>620720</v>
      </c>
      <c r="E313" s="117">
        <v>0</v>
      </c>
      <c r="F313" s="117">
        <v>0</v>
      </c>
      <c r="G313" s="117">
        <v>434504</v>
      </c>
      <c r="H313" s="117">
        <v>186216</v>
      </c>
      <c r="I313" s="113">
        <v>51756</v>
      </c>
      <c r="J313" s="35"/>
    </row>
    <row r="314" spans="1:10" ht="22.5" customHeight="1">
      <c r="A314" s="65">
        <v>5</v>
      </c>
      <c r="B314" s="35" t="s">
        <v>185</v>
      </c>
      <c r="C314" s="49" t="s">
        <v>182</v>
      </c>
      <c r="D314" s="117">
        <v>222400</v>
      </c>
      <c r="E314" s="117">
        <v>0</v>
      </c>
      <c r="F314" s="117">
        <v>0</v>
      </c>
      <c r="G314" s="117">
        <v>155680</v>
      </c>
      <c r="H314" s="117">
        <v>66720</v>
      </c>
      <c r="I314" s="113">
        <v>11055</v>
      </c>
      <c r="J314" s="35"/>
    </row>
    <row r="315" spans="1:10" ht="25.5" customHeight="1">
      <c r="A315" s="65">
        <v>6</v>
      </c>
      <c r="B315" s="35" t="s">
        <v>186</v>
      </c>
      <c r="C315" s="49" t="s">
        <v>182</v>
      </c>
      <c r="D315" s="117">
        <v>225610</v>
      </c>
      <c r="E315" s="117">
        <v>0</v>
      </c>
      <c r="F315" s="117">
        <v>0</v>
      </c>
      <c r="G315" s="117">
        <v>157927</v>
      </c>
      <c r="H315" s="117">
        <v>67683</v>
      </c>
      <c r="I315" s="113">
        <v>17638</v>
      </c>
      <c r="J315" s="35"/>
    </row>
    <row r="316" spans="1:10" ht="24" customHeight="1">
      <c r="A316" s="65">
        <v>7</v>
      </c>
      <c r="B316" s="35" t="s">
        <v>198</v>
      </c>
      <c r="C316" s="49" t="s">
        <v>182</v>
      </c>
      <c r="D316" s="117">
        <v>95370</v>
      </c>
      <c r="E316" s="117">
        <v>0</v>
      </c>
      <c r="F316" s="117">
        <v>0</v>
      </c>
      <c r="G316" s="117">
        <v>66759</v>
      </c>
      <c r="H316" s="117">
        <v>28611</v>
      </c>
      <c r="I316" s="113">
        <v>4975</v>
      </c>
      <c r="J316" s="35"/>
    </row>
    <row r="317" spans="1:10" ht="27" customHeight="1">
      <c r="A317" s="65">
        <v>8</v>
      </c>
      <c r="B317" s="35" t="s">
        <v>239</v>
      </c>
      <c r="C317" s="49" t="s">
        <v>240</v>
      </c>
      <c r="D317" s="117">
        <v>51750</v>
      </c>
      <c r="E317" s="117"/>
      <c r="F317" s="117"/>
      <c r="G317" s="117">
        <v>36225</v>
      </c>
      <c r="H317" s="117">
        <v>15525</v>
      </c>
      <c r="I317" s="113">
        <v>4093</v>
      </c>
      <c r="J317" s="35"/>
    </row>
    <row r="318" spans="1:10" ht="25.5" customHeight="1">
      <c r="A318" s="65"/>
      <c r="B318" s="36" t="s">
        <v>55</v>
      </c>
      <c r="C318" s="59"/>
      <c r="D318" s="132">
        <v>3069650</v>
      </c>
      <c r="E318" s="132">
        <v>0</v>
      </c>
      <c r="F318" s="132">
        <v>0</v>
      </c>
      <c r="G318" s="132">
        <v>2148755</v>
      </c>
      <c r="H318" s="132">
        <v>920895</v>
      </c>
      <c r="I318" s="133">
        <f>SUM(I310:I317)</f>
        <v>230743</v>
      </c>
      <c r="J318" s="35"/>
    </row>
    <row r="319" spans="1:10" ht="28.5" customHeight="1">
      <c r="A319" s="65"/>
      <c r="B319" s="35"/>
      <c r="C319" s="49"/>
      <c r="D319" s="117"/>
      <c r="E319" s="117"/>
      <c r="F319" s="117"/>
      <c r="G319" s="117"/>
      <c r="H319" s="117"/>
      <c r="I319" s="113"/>
      <c r="J319" s="35"/>
    </row>
    <row r="320" spans="1:10" ht="12.75">
      <c r="A320" s="63"/>
      <c r="B320" s="36"/>
      <c r="C320" s="49"/>
      <c r="D320" s="132"/>
      <c r="E320" s="132"/>
      <c r="F320" s="132"/>
      <c r="G320" s="132"/>
      <c r="H320" s="132"/>
      <c r="I320" s="133"/>
      <c r="J320" s="35"/>
    </row>
    <row r="321" spans="1:10" s="14" customFormat="1" ht="12.75">
      <c r="A321" s="67"/>
      <c r="B321" s="36"/>
      <c r="C321" s="36"/>
      <c r="D321" s="132"/>
      <c r="E321" s="132"/>
      <c r="F321" s="132"/>
      <c r="G321" s="132"/>
      <c r="H321" s="132"/>
      <c r="I321" s="133"/>
      <c r="J321" s="36"/>
    </row>
    <row r="322" spans="1:11" s="106" customFormat="1" ht="30" customHeight="1" thickBot="1">
      <c r="A322" s="101"/>
      <c r="B322" s="102" t="s">
        <v>200</v>
      </c>
      <c r="C322" s="103"/>
      <c r="D322" s="154">
        <v>81933685</v>
      </c>
      <c r="E322" s="155">
        <v>43468801</v>
      </c>
      <c r="F322" s="155">
        <v>1635923</v>
      </c>
      <c r="G322" s="155">
        <v>31353196</v>
      </c>
      <c r="H322" s="155">
        <v>5475765</v>
      </c>
      <c r="I322" s="156">
        <v>1556804</v>
      </c>
      <c r="J322" s="104"/>
      <c r="K322" s="105">
        <f>SUM(E322:H322)</f>
        <v>81933685</v>
      </c>
    </row>
    <row r="323" spans="1:10" s="14" customFormat="1" ht="12.75">
      <c r="A323" s="31"/>
      <c r="B323" s="37"/>
      <c r="C323" s="31"/>
      <c r="D323" s="41"/>
      <c r="E323" s="38"/>
      <c r="F323" s="38"/>
      <c r="G323" s="41"/>
      <c r="H323" s="41"/>
      <c r="I323" s="41"/>
      <c r="J323" s="34"/>
    </row>
    <row r="324" spans="1:10" s="14" customFormat="1" ht="12.75">
      <c r="A324" s="31"/>
      <c r="B324" s="37"/>
      <c r="C324" s="31"/>
      <c r="D324" s="41"/>
      <c r="E324" s="38"/>
      <c r="F324" s="38"/>
      <c r="G324" s="41"/>
      <c r="H324" s="41"/>
      <c r="I324" s="41"/>
      <c r="J324" s="34"/>
    </row>
    <row r="325" spans="1:10" s="14" customFormat="1" ht="12.75">
      <c r="A325" s="31"/>
      <c r="B325" s="37"/>
      <c r="C325" s="31"/>
      <c r="D325" s="41"/>
      <c r="E325" s="38"/>
      <c r="F325" s="38"/>
      <c r="G325" s="41"/>
      <c r="H325" s="41"/>
      <c r="I325" s="41"/>
      <c r="J325" s="34"/>
    </row>
    <row r="326" spans="1:12" s="14" customFormat="1" ht="12.75">
      <c r="A326" s="37"/>
      <c r="B326" s="37" t="s">
        <v>235</v>
      </c>
      <c r="C326" s="37"/>
      <c r="D326" s="37"/>
      <c r="E326" s="37"/>
      <c r="F326" s="37"/>
      <c r="G326" s="294" t="s">
        <v>189</v>
      </c>
      <c r="H326" s="294"/>
      <c r="I326" s="294"/>
      <c r="J326" s="35"/>
      <c r="L326" s="29"/>
    </row>
    <row r="327" spans="1:12" s="14" customFormat="1" ht="12.75">
      <c r="A327" s="37"/>
      <c r="B327" s="37"/>
      <c r="C327" s="37"/>
      <c r="D327" s="37"/>
      <c r="E327" s="37"/>
      <c r="F327" s="37"/>
      <c r="G327" s="37"/>
      <c r="H327" s="31"/>
      <c r="I327" s="31"/>
      <c r="J327" s="35"/>
      <c r="L327" s="29"/>
    </row>
    <row r="328" spans="1:12" s="14" customFormat="1" ht="12.75">
      <c r="A328" s="37"/>
      <c r="B328" s="37"/>
      <c r="C328" s="37"/>
      <c r="D328" s="37"/>
      <c r="E328" s="37"/>
      <c r="F328" s="37"/>
      <c r="G328" s="37"/>
      <c r="H328" s="31"/>
      <c r="I328" s="31"/>
      <c r="J328" s="35"/>
      <c r="L328" s="29"/>
    </row>
    <row r="329" spans="1:10" s="14" customFormat="1" ht="12.75">
      <c r="A329" s="37"/>
      <c r="B329" s="50" t="s">
        <v>214</v>
      </c>
      <c r="C329" s="31"/>
      <c r="D329" s="31"/>
      <c r="E329" s="40"/>
      <c r="F329" s="40"/>
      <c r="G329" s="40"/>
      <c r="H329" s="40"/>
      <c r="I329" s="40"/>
      <c r="J329" s="36"/>
    </row>
    <row r="330" spans="1:10" ht="33" customHeight="1">
      <c r="A330" s="31"/>
      <c r="B330" s="18" t="s">
        <v>215</v>
      </c>
      <c r="C330" s="31" t="s">
        <v>217</v>
      </c>
      <c r="D330" s="31" t="s">
        <v>216</v>
      </c>
      <c r="E330" s="31"/>
      <c r="F330" s="31"/>
      <c r="G330" s="31"/>
      <c r="H330" s="31"/>
      <c r="I330" s="31"/>
      <c r="J330" s="35"/>
    </row>
    <row r="331" spans="1:10" ht="12.75">
      <c r="A331" s="31"/>
      <c r="B331" s="37"/>
      <c r="C331" s="37"/>
      <c r="D331" s="37"/>
      <c r="E331" s="37"/>
      <c r="F331" s="37"/>
      <c r="G331" s="37"/>
      <c r="H331" s="31"/>
      <c r="I331" s="31"/>
      <c r="J331" s="35"/>
    </row>
    <row r="332" spans="1:10" ht="12.75">
      <c r="A332" s="31"/>
      <c r="B332" s="42" t="s">
        <v>244</v>
      </c>
      <c r="C332" s="31"/>
      <c r="D332" s="31"/>
      <c r="E332" s="31"/>
      <c r="F332" s="31"/>
      <c r="G332" s="31"/>
      <c r="H332" s="31"/>
      <c r="I332" s="31"/>
      <c r="J332" s="35"/>
    </row>
    <row r="333" spans="1:10" ht="12.75">
      <c r="A333" s="31"/>
      <c r="B333" s="42"/>
      <c r="C333" s="31"/>
      <c r="D333" s="31"/>
      <c r="E333" s="31"/>
      <c r="F333" s="31"/>
      <c r="G333" s="31"/>
      <c r="H333" s="31"/>
      <c r="I333" s="31"/>
      <c r="J333" s="35"/>
    </row>
    <row r="334" spans="1:10" ht="13.5">
      <c r="A334" s="31"/>
      <c r="B334" s="39"/>
      <c r="C334" s="31"/>
      <c r="D334" s="41"/>
      <c r="E334" s="31"/>
      <c r="F334" s="31"/>
      <c r="G334" s="31"/>
      <c r="H334" s="31"/>
      <c r="I334" s="31"/>
      <c r="J334" s="35"/>
    </row>
    <row r="335" spans="1:10" ht="12.75">
      <c r="A335" s="31"/>
      <c r="B335" s="18"/>
      <c r="C335" s="31"/>
      <c r="D335" s="41"/>
      <c r="E335" s="31"/>
      <c r="F335" s="31"/>
      <c r="G335" s="31"/>
      <c r="H335" s="31"/>
      <c r="I335" s="31"/>
      <c r="J335" s="35"/>
    </row>
    <row r="336" spans="1:10" ht="12.75">
      <c r="A336" s="31"/>
      <c r="B336" s="18"/>
      <c r="C336" s="31"/>
      <c r="D336" s="31"/>
      <c r="E336" s="31"/>
      <c r="F336" s="31"/>
      <c r="G336" s="31"/>
      <c r="H336" s="31"/>
      <c r="I336" s="31"/>
      <c r="J336" s="35"/>
    </row>
    <row r="337" spans="1:10" ht="12.75">
      <c r="A337" s="31"/>
      <c r="B337" s="31"/>
      <c r="C337" s="31"/>
      <c r="D337" s="31"/>
      <c r="E337" s="31"/>
      <c r="F337" s="31"/>
      <c r="G337" s="31"/>
      <c r="H337" s="31"/>
      <c r="I337" s="31"/>
      <c r="J337" s="35"/>
    </row>
    <row r="338" spans="1:10" ht="12.75">
      <c r="A338" s="31"/>
      <c r="B338" s="31"/>
      <c r="C338" s="31"/>
      <c r="D338" s="31"/>
      <c r="E338" s="31"/>
      <c r="F338" s="31"/>
      <c r="G338" s="31"/>
      <c r="H338" s="31"/>
      <c r="I338" s="31"/>
      <c r="J338" s="35"/>
    </row>
    <row r="339" spans="1:10" ht="12.75">
      <c r="A339" s="31"/>
      <c r="B339" s="31"/>
      <c r="C339" s="31"/>
      <c r="D339" s="31"/>
      <c r="E339" s="31"/>
      <c r="F339" s="31"/>
      <c r="G339" s="31"/>
      <c r="H339" s="31"/>
      <c r="I339" s="31"/>
      <c r="J339" s="35"/>
    </row>
    <row r="340" spans="1:10" ht="12.75">
      <c r="A340" s="31"/>
      <c r="B340" s="31"/>
      <c r="C340" s="31"/>
      <c r="D340" s="31"/>
      <c r="E340" s="31"/>
      <c r="F340" s="31"/>
      <c r="G340" s="31"/>
      <c r="H340" s="31"/>
      <c r="I340" s="31"/>
      <c r="J340" s="35"/>
    </row>
    <row r="341" spans="1:10" ht="12.75">
      <c r="A341" s="31"/>
      <c r="B341" s="31"/>
      <c r="C341" s="31"/>
      <c r="D341" s="31"/>
      <c r="E341" s="31"/>
      <c r="F341" s="31"/>
      <c r="G341" s="31"/>
      <c r="H341" s="31"/>
      <c r="I341" s="31"/>
      <c r="J341" s="35"/>
    </row>
    <row r="342" spans="1:10" ht="12.75">
      <c r="A342" s="31"/>
      <c r="B342" s="31"/>
      <c r="C342" s="31"/>
      <c r="D342" s="31"/>
      <c r="E342" s="31"/>
      <c r="F342" s="31"/>
      <c r="G342" s="31"/>
      <c r="H342" s="31"/>
      <c r="I342" s="31"/>
      <c r="J342" s="35"/>
    </row>
    <row r="343" spans="1:10" ht="12.75">
      <c r="A343" s="31"/>
      <c r="B343" s="31"/>
      <c r="C343" s="31"/>
      <c r="D343" s="31"/>
      <c r="E343" s="31"/>
      <c r="F343" s="31"/>
      <c r="G343" s="31"/>
      <c r="H343" s="31"/>
      <c r="I343" s="31"/>
      <c r="J343" s="35"/>
    </row>
    <row r="344" spans="1:10" ht="12.75">
      <c r="A344" s="31"/>
      <c r="B344" s="31"/>
      <c r="C344" s="31"/>
      <c r="D344" s="31"/>
      <c r="E344" s="31"/>
      <c r="F344" s="31"/>
      <c r="G344" s="31"/>
      <c r="H344" s="31"/>
      <c r="I344" s="31"/>
      <c r="J344" s="35"/>
    </row>
    <row r="345" spans="1:10" ht="12.75">
      <c r="A345" s="31"/>
      <c r="B345" s="31"/>
      <c r="C345" s="31"/>
      <c r="D345" s="31"/>
      <c r="E345" s="31"/>
      <c r="F345" s="31"/>
      <c r="G345" s="31"/>
      <c r="H345" s="31"/>
      <c r="I345" s="31"/>
      <c r="J345" s="35"/>
    </row>
    <row r="346" spans="1:10" ht="12.75">
      <c r="A346" s="31"/>
      <c r="B346" s="31"/>
      <c r="C346" s="31"/>
      <c r="D346" s="31"/>
      <c r="E346" s="31"/>
      <c r="F346" s="31"/>
      <c r="G346" s="31"/>
      <c r="H346" s="31"/>
      <c r="I346" s="31"/>
      <c r="J346" s="35"/>
    </row>
    <row r="347" spans="1:10" ht="12.75">
      <c r="A347" s="31"/>
      <c r="B347" s="31"/>
      <c r="C347" s="31"/>
      <c r="D347" s="31"/>
      <c r="E347" s="31"/>
      <c r="F347" s="31"/>
      <c r="G347" s="31"/>
      <c r="H347" s="31"/>
      <c r="I347" s="31"/>
      <c r="J347" s="35"/>
    </row>
    <row r="348" spans="1:10" ht="12.75">
      <c r="A348" s="31"/>
      <c r="B348" s="31"/>
      <c r="C348" s="31"/>
      <c r="D348" s="31"/>
      <c r="E348" s="31"/>
      <c r="F348" s="31"/>
      <c r="G348" s="31"/>
      <c r="H348" s="31"/>
      <c r="I348" s="31"/>
      <c r="J348" s="35"/>
    </row>
    <row r="349" spans="1:10" ht="12.75">
      <c r="A349" s="31"/>
      <c r="B349" s="31" t="s">
        <v>220</v>
      </c>
      <c r="C349" s="31"/>
      <c r="D349" s="31"/>
      <c r="E349" s="31"/>
      <c r="F349" s="31"/>
      <c r="G349" s="31"/>
      <c r="H349" s="31"/>
      <c r="I349" s="31"/>
      <c r="J349" s="35"/>
    </row>
    <row r="350" spans="1:10" ht="12.75">
      <c r="A350" s="31"/>
      <c r="B350" s="31" t="s">
        <v>221</v>
      </c>
      <c r="C350" s="31"/>
      <c r="D350" s="31"/>
      <c r="E350" s="31"/>
      <c r="F350" s="31"/>
      <c r="G350" s="31"/>
      <c r="H350" s="31"/>
      <c r="I350" s="31"/>
      <c r="J350" s="35"/>
    </row>
    <row r="351" spans="1:10" ht="12.75">
      <c r="A351" s="31"/>
      <c r="B351" s="31"/>
      <c r="C351" s="31"/>
      <c r="D351" s="31"/>
      <c r="E351" s="31"/>
      <c r="F351" s="31"/>
      <c r="G351" s="31"/>
      <c r="H351" s="31"/>
      <c r="I351" s="31"/>
      <c r="J351" s="35"/>
    </row>
    <row r="352" spans="1:10" ht="12.75">
      <c r="A352" s="31"/>
      <c r="B352" s="31"/>
      <c r="C352" s="31"/>
      <c r="D352" s="31"/>
      <c r="E352" s="31"/>
      <c r="F352" s="31"/>
      <c r="G352" s="31"/>
      <c r="H352" s="31"/>
      <c r="I352" s="31"/>
      <c r="J352" s="35"/>
    </row>
    <row r="353" spans="1:10" ht="12.75">
      <c r="A353" s="31"/>
      <c r="B353" s="31"/>
      <c r="C353" s="31"/>
      <c r="D353" s="31"/>
      <c r="E353" s="31"/>
      <c r="F353" s="31"/>
      <c r="G353" s="31"/>
      <c r="H353" s="31"/>
      <c r="I353" s="31"/>
      <c r="J353" s="35"/>
    </row>
    <row r="354" spans="1:10" ht="12.75">
      <c r="A354" s="31"/>
      <c r="B354" s="31"/>
      <c r="C354" s="31"/>
      <c r="D354" s="31"/>
      <c r="E354" s="31"/>
      <c r="F354" s="31"/>
      <c r="G354" s="31"/>
      <c r="H354" s="31"/>
      <c r="I354" s="31"/>
      <c r="J354" s="35"/>
    </row>
    <row r="355" spans="1:10" ht="12.75">
      <c r="A355" s="35"/>
      <c r="B355" s="35" t="s">
        <v>225</v>
      </c>
      <c r="C355" s="35"/>
      <c r="D355" s="35"/>
      <c r="E355" s="35"/>
      <c r="F355" s="35"/>
      <c r="G355" s="35"/>
      <c r="H355" s="35"/>
      <c r="I355" s="51"/>
      <c r="J355" s="35"/>
    </row>
    <row r="356" spans="1:10" ht="12.75">
      <c r="A356" s="35"/>
      <c r="B356" s="35" t="s">
        <v>222</v>
      </c>
      <c r="C356" s="35"/>
      <c r="D356" s="30">
        <v>36361261</v>
      </c>
      <c r="E356" s="30">
        <v>26174402</v>
      </c>
      <c r="F356" s="30">
        <v>985056</v>
      </c>
      <c r="G356" s="30">
        <v>6521406</v>
      </c>
      <c r="H356" s="30">
        <v>2680397</v>
      </c>
      <c r="I356" s="52">
        <v>742662</v>
      </c>
      <c r="J356" s="85">
        <v>742662</v>
      </c>
    </row>
    <row r="357" spans="1:10" ht="12.75">
      <c r="A357" s="35"/>
      <c r="B357" s="35" t="s">
        <v>223</v>
      </c>
      <c r="C357" s="35"/>
      <c r="D357" s="30">
        <v>16068090</v>
      </c>
      <c r="E357" s="30">
        <v>12470474</v>
      </c>
      <c r="F357" s="30">
        <v>469322</v>
      </c>
      <c r="G357" s="30">
        <v>2339692</v>
      </c>
      <c r="H357" s="30">
        <v>788602</v>
      </c>
      <c r="I357" s="53">
        <v>229539</v>
      </c>
      <c r="J357" s="30">
        <v>229539</v>
      </c>
    </row>
    <row r="358" spans="1:10" ht="12.75">
      <c r="A358" s="35"/>
      <c r="B358" s="35" t="s">
        <v>224</v>
      </c>
      <c r="C358" s="35"/>
      <c r="D358" s="30">
        <v>8081349</v>
      </c>
      <c r="E358" s="30">
        <v>4823925</v>
      </c>
      <c r="F358" s="30">
        <v>181545</v>
      </c>
      <c r="G358" s="30">
        <v>2757978</v>
      </c>
      <c r="H358" s="30">
        <v>317901</v>
      </c>
      <c r="I358" s="53">
        <v>173133</v>
      </c>
      <c r="J358" s="30">
        <v>173133</v>
      </c>
    </row>
    <row r="359" spans="1:10" ht="12.75">
      <c r="A359" s="35"/>
      <c r="B359" s="35" t="s">
        <v>141</v>
      </c>
      <c r="C359" s="35"/>
      <c r="D359" s="30">
        <v>5120668</v>
      </c>
      <c r="E359" s="30"/>
      <c r="F359" s="30"/>
      <c r="G359" s="30">
        <v>4989135</v>
      </c>
      <c r="H359" s="46">
        <v>131533</v>
      </c>
      <c r="I359" s="53"/>
      <c r="J359" s="30"/>
    </row>
    <row r="360" spans="1:10" ht="12.75">
      <c r="A360" s="35"/>
      <c r="B360" s="35" t="s">
        <v>230</v>
      </c>
      <c r="C360" s="35"/>
      <c r="D360" s="35">
        <v>4891834</v>
      </c>
      <c r="E360" s="35"/>
      <c r="F360" s="35"/>
      <c r="G360" s="35">
        <v>4891834</v>
      </c>
      <c r="H360" s="35"/>
      <c r="I360" s="51"/>
      <c r="J360" s="35"/>
    </row>
    <row r="361" spans="1:10" ht="12.75">
      <c r="A361" s="35"/>
      <c r="B361" s="35" t="s">
        <v>231</v>
      </c>
      <c r="C361" s="35"/>
      <c r="D361" s="35">
        <v>506100</v>
      </c>
      <c r="E361" s="35"/>
      <c r="F361" s="35"/>
      <c r="G361" s="35">
        <v>480795</v>
      </c>
      <c r="H361" s="35">
        <v>25305</v>
      </c>
      <c r="I361" s="51">
        <v>5740</v>
      </c>
      <c r="J361" s="35">
        <v>5740</v>
      </c>
    </row>
    <row r="362" spans="1:10" ht="12.75">
      <c r="A362" s="35"/>
      <c r="B362" s="35" t="s">
        <v>232</v>
      </c>
      <c r="C362" s="35"/>
      <c r="D362" s="35">
        <v>1706337</v>
      </c>
      <c r="E362" s="35"/>
      <c r="F362" s="35"/>
      <c r="G362" s="35">
        <v>1279752</v>
      </c>
      <c r="H362" s="35">
        <v>426585</v>
      </c>
      <c r="I362" s="51">
        <v>93785</v>
      </c>
      <c r="J362" s="35">
        <v>93785</v>
      </c>
    </row>
    <row r="363" spans="1:10" ht="12.75">
      <c r="A363" s="35"/>
      <c r="B363" s="35" t="s">
        <v>169</v>
      </c>
      <c r="C363" s="35"/>
      <c r="D363" s="35">
        <v>4694796</v>
      </c>
      <c r="E363" s="35"/>
      <c r="F363" s="35"/>
      <c r="G363" s="35">
        <v>4523509</v>
      </c>
      <c r="H363" s="35">
        <v>171287</v>
      </c>
      <c r="I363" s="51">
        <v>77706</v>
      </c>
      <c r="J363" s="35">
        <v>77706</v>
      </c>
    </row>
    <row r="364" spans="1:10" ht="12.75">
      <c r="A364" s="35"/>
      <c r="B364" s="35" t="s">
        <v>234</v>
      </c>
      <c r="C364" s="35"/>
      <c r="D364" s="35">
        <v>4786045</v>
      </c>
      <c r="E364" s="35"/>
      <c r="F364" s="35"/>
      <c r="G364" s="35">
        <v>3350233</v>
      </c>
      <c r="H364" s="35">
        <v>1435812</v>
      </c>
      <c r="I364" s="51">
        <v>280124</v>
      </c>
      <c r="J364" s="35">
        <v>280124</v>
      </c>
    </row>
    <row r="365" spans="1:10" ht="12.75">
      <c r="A365" s="35"/>
      <c r="B365" s="35" t="s">
        <v>208</v>
      </c>
      <c r="C365" s="35"/>
      <c r="D365" s="30">
        <f aca="true" t="shared" si="9" ref="D365:I365">SUM(D356:D364)</f>
        <v>82216480</v>
      </c>
      <c r="E365" s="30">
        <f t="shared" si="9"/>
        <v>43468801</v>
      </c>
      <c r="F365" s="30">
        <f t="shared" si="9"/>
        <v>1635923</v>
      </c>
      <c r="G365" s="30">
        <f t="shared" si="9"/>
        <v>31134334</v>
      </c>
      <c r="H365" s="30">
        <f t="shared" si="9"/>
        <v>5977422</v>
      </c>
      <c r="I365" s="53">
        <f t="shared" si="9"/>
        <v>1602689</v>
      </c>
      <c r="J365" s="30">
        <f>SUM(J356:J364)</f>
        <v>1602689</v>
      </c>
    </row>
    <row r="366" spans="1:10" ht="12.75">
      <c r="A366" s="35"/>
      <c r="B366" s="35"/>
      <c r="C366" s="35"/>
      <c r="D366" s="35"/>
      <c r="E366" s="35"/>
      <c r="F366" s="35"/>
      <c r="G366" s="35"/>
      <c r="H366" s="35"/>
      <c r="I366" s="51"/>
      <c r="J366" s="35"/>
    </row>
    <row r="367" spans="1:10" ht="12.75">
      <c r="A367" s="35"/>
      <c r="B367" s="35"/>
      <c r="C367" s="35"/>
      <c r="D367" s="35" t="s">
        <v>233</v>
      </c>
      <c r="E367" s="35"/>
      <c r="F367" s="35"/>
      <c r="G367" s="35"/>
      <c r="H367" s="35"/>
      <c r="I367" s="51"/>
      <c r="J367" s="35"/>
    </row>
    <row r="368" spans="1:10" ht="12.75">
      <c r="A368" s="31"/>
      <c r="B368" s="31"/>
      <c r="C368" s="31"/>
      <c r="D368" s="31"/>
      <c r="E368" s="31"/>
      <c r="F368" s="31"/>
      <c r="G368" s="31"/>
      <c r="H368" s="31"/>
      <c r="I368" s="31"/>
      <c r="J368" s="35"/>
    </row>
    <row r="369" spans="1:10" ht="12.75">
      <c r="A369" s="31"/>
      <c r="B369" s="35"/>
      <c r="C369" s="35"/>
      <c r="D369" s="30"/>
      <c r="E369" s="30"/>
      <c r="F369" s="30"/>
      <c r="G369" s="30"/>
      <c r="H369" s="30"/>
      <c r="I369" s="53"/>
      <c r="J369" s="35"/>
    </row>
    <row r="370" spans="1:10" ht="12.75">
      <c r="A370" s="31"/>
      <c r="B370" s="31"/>
      <c r="C370" s="31"/>
      <c r="D370" s="31"/>
      <c r="E370" s="31"/>
      <c r="F370" s="31"/>
      <c r="G370" s="31"/>
      <c r="H370" s="31"/>
      <c r="I370" s="31"/>
      <c r="J370" s="35"/>
    </row>
    <row r="371" spans="1:10" ht="12.75">
      <c r="A371" s="31"/>
      <c r="B371" s="35" t="s">
        <v>225</v>
      </c>
      <c r="C371" s="35"/>
      <c r="D371" s="35"/>
      <c r="E371" s="35"/>
      <c r="F371" s="35"/>
      <c r="G371" s="35"/>
      <c r="H371" s="35"/>
      <c r="I371" s="51"/>
      <c r="J371" s="35"/>
    </row>
    <row r="372" spans="1:12" ht="12.75">
      <c r="A372" s="31"/>
      <c r="B372" s="55" t="s">
        <v>222</v>
      </c>
      <c r="C372" s="55"/>
      <c r="D372" s="56">
        <v>37037961</v>
      </c>
      <c r="E372" s="56">
        <v>26174402</v>
      </c>
      <c r="F372" s="56">
        <v>985056</v>
      </c>
      <c r="G372" s="56">
        <v>7198106</v>
      </c>
      <c r="H372" s="56">
        <v>2680397</v>
      </c>
      <c r="I372" s="57">
        <v>742662</v>
      </c>
      <c r="J372" s="86"/>
      <c r="L372" s="30">
        <f>SUM(E372:H372)</f>
        <v>37037961</v>
      </c>
    </row>
    <row r="373" spans="1:12" ht="12.75">
      <c r="A373" s="31"/>
      <c r="B373" s="35" t="s">
        <v>223</v>
      </c>
      <c r="C373" s="35"/>
      <c r="D373" s="30">
        <v>16068090</v>
      </c>
      <c r="E373" s="30">
        <v>12470474</v>
      </c>
      <c r="F373" s="30">
        <v>469322</v>
      </c>
      <c r="G373" s="30">
        <v>2339692</v>
      </c>
      <c r="H373" s="30">
        <v>788602</v>
      </c>
      <c r="I373" s="53">
        <v>229539</v>
      </c>
      <c r="J373" s="30"/>
      <c r="L373" s="30">
        <v>16068090</v>
      </c>
    </row>
    <row r="374" spans="1:12" ht="12.75">
      <c r="A374" s="31"/>
      <c r="B374" s="55" t="s">
        <v>224</v>
      </c>
      <c r="C374" s="55"/>
      <c r="D374" s="56">
        <v>8346559</v>
      </c>
      <c r="E374" s="56">
        <v>4823925</v>
      </c>
      <c r="F374" s="56">
        <v>181545</v>
      </c>
      <c r="G374" s="56">
        <v>3009928</v>
      </c>
      <c r="H374" s="56">
        <v>331161</v>
      </c>
      <c r="I374" s="58">
        <v>176629</v>
      </c>
      <c r="J374" s="56"/>
      <c r="L374" s="30">
        <f>SUM(E374:H374)</f>
        <v>8346559</v>
      </c>
    </row>
    <row r="375" spans="1:12" ht="12.75">
      <c r="A375" s="31"/>
      <c r="B375" s="35" t="s">
        <v>141</v>
      </c>
      <c r="C375" s="35"/>
      <c r="D375" s="30">
        <f>SUM(G375:H375)</f>
        <v>5552358</v>
      </c>
      <c r="E375" s="30"/>
      <c r="F375" s="30"/>
      <c r="G375" s="30">
        <v>5420825</v>
      </c>
      <c r="H375" s="46">
        <v>131533</v>
      </c>
      <c r="I375" s="53"/>
      <c r="J375" s="30"/>
      <c r="L375" s="30">
        <f>SUM(G375:H375)</f>
        <v>5552358</v>
      </c>
    </row>
    <row r="376" spans="1:12" ht="12.75">
      <c r="A376" s="31"/>
      <c r="B376" s="35" t="s">
        <v>230</v>
      </c>
      <c r="C376" s="35"/>
      <c r="D376" s="35">
        <v>4891834</v>
      </c>
      <c r="E376" s="35"/>
      <c r="F376" s="35"/>
      <c r="G376" s="35">
        <v>4891834</v>
      </c>
      <c r="H376" s="35"/>
      <c r="I376" s="51"/>
      <c r="J376" s="35"/>
      <c r="L376" s="35">
        <v>4891834</v>
      </c>
    </row>
    <row r="377" spans="1:12" ht="12.75">
      <c r="A377" s="31"/>
      <c r="B377" s="35" t="s">
        <v>231</v>
      </c>
      <c r="C377" s="35"/>
      <c r="D377" s="35">
        <v>506100</v>
      </c>
      <c r="E377" s="35"/>
      <c r="F377" s="35"/>
      <c r="G377" s="35">
        <v>480795</v>
      </c>
      <c r="H377" s="35">
        <v>25305</v>
      </c>
      <c r="I377" s="51">
        <v>5740</v>
      </c>
      <c r="J377" s="35"/>
      <c r="L377" s="35">
        <v>506100</v>
      </c>
    </row>
    <row r="378" spans="1:12" ht="12.75">
      <c r="A378" s="31"/>
      <c r="B378" s="35" t="s">
        <v>232</v>
      </c>
      <c r="C378" s="35"/>
      <c r="D378" s="35">
        <v>1706337</v>
      </c>
      <c r="E378" s="35"/>
      <c r="F378" s="35"/>
      <c r="G378" s="35">
        <v>1279752</v>
      </c>
      <c r="H378" s="35">
        <v>426585</v>
      </c>
      <c r="I378" s="51">
        <v>93785</v>
      </c>
      <c r="J378" s="35"/>
      <c r="L378" s="35">
        <v>1706337</v>
      </c>
    </row>
    <row r="379" spans="1:12" ht="12.75">
      <c r="A379" s="31"/>
      <c r="B379" s="35" t="s">
        <v>169</v>
      </c>
      <c r="C379" s="35"/>
      <c r="D379" s="35">
        <v>4694796</v>
      </c>
      <c r="E379" s="35"/>
      <c r="F379" s="35"/>
      <c r="G379" s="35">
        <v>4523509</v>
      </c>
      <c r="H379" s="35">
        <v>171287</v>
      </c>
      <c r="I379" s="51">
        <v>77706</v>
      </c>
      <c r="J379" s="35"/>
      <c r="L379" s="35">
        <v>4694796</v>
      </c>
    </row>
    <row r="380" spans="1:12" ht="12.75">
      <c r="A380" s="31"/>
      <c r="B380" s="68" t="s">
        <v>234</v>
      </c>
      <c r="C380" s="68"/>
      <c r="D380" s="68">
        <v>3069650</v>
      </c>
      <c r="E380" s="68"/>
      <c r="F380" s="68"/>
      <c r="G380" s="68">
        <v>2148755</v>
      </c>
      <c r="H380" s="68">
        <v>920895</v>
      </c>
      <c r="I380" s="69">
        <v>230743</v>
      </c>
      <c r="J380" s="68"/>
      <c r="L380" s="35">
        <f>SUM(G380:H380)</f>
        <v>3069650</v>
      </c>
    </row>
    <row r="381" spans="1:12" ht="12.75">
      <c r="A381" s="31"/>
      <c r="B381" s="35" t="s">
        <v>208</v>
      </c>
      <c r="C381" s="35"/>
      <c r="D381" s="30">
        <f aca="true" t="shared" si="10" ref="D381:I381">SUM(D372:D380)</f>
        <v>81873685</v>
      </c>
      <c r="E381" s="30">
        <f t="shared" si="10"/>
        <v>43468801</v>
      </c>
      <c r="F381" s="30">
        <f t="shared" si="10"/>
        <v>1635923</v>
      </c>
      <c r="G381" s="30">
        <f t="shared" si="10"/>
        <v>31293196</v>
      </c>
      <c r="H381" s="30">
        <f t="shared" si="10"/>
        <v>5475765</v>
      </c>
      <c r="I381" s="53">
        <f t="shared" si="10"/>
        <v>1556804</v>
      </c>
      <c r="J381" s="30"/>
      <c r="L381" s="54">
        <f>SUM(E381:H381)</f>
        <v>81873685</v>
      </c>
    </row>
    <row r="382" spans="1:12" ht="12.75">
      <c r="A382" s="31"/>
      <c r="B382" s="35"/>
      <c r="C382" s="35"/>
      <c r="D382" s="35"/>
      <c r="E382" s="35"/>
      <c r="F382" s="35"/>
      <c r="G382" s="35"/>
      <c r="H382" s="35"/>
      <c r="I382" s="51"/>
      <c r="J382" s="35"/>
      <c r="L382" s="6" t="s">
        <v>233</v>
      </c>
    </row>
    <row r="383" spans="1:10" ht="12.75">
      <c r="A383" s="31"/>
      <c r="B383" s="35"/>
      <c r="C383" s="35"/>
      <c r="D383" s="35" t="s">
        <v>233</v>
      </c>
      <c r="E383" s="35"/>
      <c r="F383" s="35"/>
      <c r="G383" s="35"/>
      <c r="H383" s="35"/>
      <c r="I383" s="51"/>
      <c r="J383" s="35"/>
    </row>
    <row r="384" spans="1:10" ht="12.75">
      <c r="A384" s="31"/>
      <c r="B384" s="31"/>
      <c r="C384" s="31"/>
      <c r="D384" s="31"/>
      <c r="E384" s="31"/>
      <c r="F384" s="31"/>
      <c r="G384" s="31"/>
      <c r="H384" s="31"/>
      <c r="I384" s="31"/>
      <c r="J384" s="35"/>
    </row>
    <row r="385" spans="1:10" ht="12.75">
      <c r="A385" s="31"/>
      <c r="B385" s="31"/>
      <c r="C385" s="31"/>
      <c r="D385" s="31"/>
      <c r="E385" s="31"/>
      <c r="F385" s="31"/>
      <c r="G385" s="31"/>
      <c r="H385" s="31"/>
      <c r="I385" s="31"/>
      <c r="J385" s="35"/>
    </row>
    <row r="386" spans="1:10" ht="12.75">
      <c r="A386" s="31"/>
      <c r="B386" s="31"/>
      <c r="C386" s="31"/>
      <c r="D386" s="41"/>
      <c r="E386" s="45"/>
      <c r="F386" s="45"/>
      <c r="G386" s="45"/>
      <c r="H386" s="45"/>
      <c r="I386" s="83"/>
      <c r="J386" s="35"/>
    </row>
    <row r="387" spans="1:10" ht="12.75">
      <c r="A387" s="31"/>
      <c r="B387" s="31"/>
      <c r="C387" s="31"/>
      <c r="D387" s="31"/>
      <c r="E387" s="31"/>
      <c r="F387" s="31"/>
      <c r="G387" s="31"/>
      <c r="H387" s="31"/>
      <c r="I387" s="31"/>
      <c r="J387" s="35"/>
    </row>
    <row r="388" spans="1:10" ht="12.75">
      <c r="A388" s="31"/>
      <c r="B388" s="31"/>
      <c r="C388" s="31"/>
      <c r="D388" s="31"/>
      <c r="E388" s="31"/>
      <c r="F388" s="31"/>
      <c r="G388" s="31"/>
      <c r="H388" s="31"/>
      <c r="I388" s="31"/>
      <c r="J388" s="35"/>
    </row>
    <row r="389" spans="1:10" ht="12.75">
      <c r="A389" s="31"/>
      <c r="B389" s="31"/>
      <c r="C389" s="31"/>
      <c r="D389" s="31"/>
      <c r="E389" s="31"/>
      <c r="F389" s="31"/>
      <c r="G389" s="31"/>
      <c r="H389" s="31"/>
      <c r="I389" s="31"/>
      <c r="J389" s="35"/>
    </row>
    <row r="390" spans="1:10" ht="12.75">
      <c r="A390" s="31"/>
      <c r="B390" s="31"/>
      <c r="C390" s="31"/>
      <c r="D390" s="31"/>
      <c r="E390" s="31"/>
      <c r="F390" s="31"/>
      <c r="G390" s="31"/>
      <c r="H390" s="31"/>
      <c r="I390" s="31"/>
      <c r="J390" s="35"/>
    </row>
    <row r="391" spans="1:10" ht="12.75">
      <c r="A391" s="31"/>
      <c r="B391" s="31"/>
      <c r="C391" s="31"/>
      <c r="D391" s="31"/>
      <c r="E391" s="31"/>
      <c r="F391" s="31"/>
      <c r="G391" s="31"/>
      <c r="H391" s="31"/>
      <c r="I391" s="31"/>
      <c r="J391" s="35"/>
    </row>
    <row r="392" spans="1:10" ht="12.75">
      <c r="A392" s="31"/>
      <c r="B392" s="31"/>
      <c r="C392" s="31"/>
      <c r="D392" s="31"/>
      <c r="E392" s="31"/>
      <c r="F392" s="31"/>
      <c r="G392" s="31"/>
      <c r="H392" s="31"/>
      <c r="I392" s="31"/>
      <c r="J392" s="35"/>
    </row>
    <row r="393" spans="1:10" ht="12.75">
      <c r="A393" s="31"/>
      <c r="B393" s="31"/>
      <c r="C393" s="31"/>
      <c r="D393" s="31"/>
      <c r="E393" s="31"/>
      <c r="F393" s="31"/>
      <c r="G393" s="31"/>
      <c r="H393" s="31"/>
      <c r="I393" s="31"/>
      <c r="J393" s="35"/>
    </row>
    <row r="394" spans="1:10" ht="12.75">
      <c r="A394" s="31"/>
      <c r="B394" s="31"/>
      <c r="C394" s="31"/>
      <c r="D394" s="31"/>
      <c r="E394" s="31"/>
      <c r="F394" s="31"/>
      <c r="G394" s="31"/>
      <c r="H394" s="31"/>
      <c r="I394" s="31"/>
      <c r="J394" s="35"/>
    </row>
    <row r="395" spans="1:10" ht="12.75">
      <c r="A395" s="31"/>
      <c r="B395" s="31"/>
      <c r="C395" s="31"/>
      <c r="D395" s="31"/>
      <c r="E395" s="31"/>
      <c r="F395" s="31"/>
      <c r="G395" s="31"/>
      <c r="H395" s="31"/>
      <c r="I395" s="31"/>
      <c r="J395" s="35"/>
    </row>
    <row r="396" spans="1:10" ht="12.75">
      <c r="A396" s="31"/>
      <c r="B396" s="31"/>
      <c r="C396" s="31"/>
      <c r="D396" s="31"/>
      <c r="E396" s="31"/>
      <c r="F396" s="31"/>
      <c r="G396" s="31"/>
      <c r="H396" s="31"/>
      <c r="I396" s="31"/>
      <c r="J396" s="35"/>
    </row>
    <row r="397" spans="1:10" ht="12.75">
      <c r="A397" s="31"/>
      <c r="B397" s="31"/>
      <c r="C397" s="31"/>
      <c r="D397" s="31"/>
      <c r="E397" s="31"/>
      <c r="F397" s="31"/>
      <c r="G397" s="31"/>
      <c r="H397" s="31"/>
      <c r="I397" s="31"/>
      <c r="J397" s="35"/>
    </row>
    <row r="398" spans="1:10" ht="12.75">
      <c r="A398" s="31"/>
      <c r="B398" s="31"/>
      <c r="C398" s="31"/>
      <c r="D398" s="31"/>
      <c r="E398" s="31"/>
      <c r="F398" s="31"/>
      <c r="G398" s="31"/>
      <c r="H398" s="31"/>
      <c r="I398" s="31"/>
      <c r="J398" s="35"/>
    </row>
    <row r="399" spans="1:10" ht="12.75">
      <c r="A399" s="31"/>
      <c r="B399" s="31"/>
      <c r="C399" s="31"/>
      <c r="D399" s="31"/>
      <c r="E399" s="31"/>
      <c r="F399" s="31"/>
      <c r="G399" s="31"/>
      <c r="H399" s="31"/>
      <c r="I399" s="31"/>
      <c r="J399" s="35"/>
    </row>
    <row r="400" spans="1:10" ht="12.75">
      <c r="A400" s="31"/>
      <c r="B400" s="31"/>
      <c r="C400" s="31"/>
      <c r="D400" s="31"/>
      <c r="E400" s="31"/>
      <c r="F400" s="31"/>
      <c r="G400" s="31"/>
      <c r="H400" s="31"/>
      <c r="I400" s="31"/>
      <c r="J400" s="35"/>
    </row>
    <row r="401" spans="1:10" ht="12.75">
      <c r="A401" s="31"/>
      <c r="B401" s="31"/>
      <c r="C401" s="31"/>
      <c r="D401" s="31"/>
      <c r="E401" s="31"/>
      <c r="F401" s="31"/>
      <c r="G401" s="31"/>
      <c r="H401" s="31"/>
      <c r="I401" s="31"/>
      <c r="J401" s="35"/>
    </row>
    <row r="402" spans="1:10" ht="12.75">
      <c r="A402" s="31"/>
      <c r="B402" s="31"/>
      <c r="C402" s="31"/>
      <c r="D402" s="31"/>
      <c r="E402" s="31"/>
      <c r="F402" s="31"/>
      <c r="G402" s="31"/>
      <c r="H402" s="31"/>
      <c r="I402" s="31"/>
      <c r="J402" s="35"/>
    </row>
    <row r="403" spans="1:10" ht="12.75">
      <c r="A403" s="31"/>
      <c r="B403" s="31"/>
      <c r="C403" s="31"/>
      <c r="D403" s="31"/>
      <c r="E403" s="31"/>
      <c r="F403" s="31"/>
      <c r="G403" s="31"/>
      <c r="H403" s="31"/>
      <c r="I403" s="31"/>
      <c r="J403" s="35"/>
    </row>
    <row r="404" spans="1:10" ht="12.75">
      <c r="A404" s="31"/>
      <c r="B404" s="31"/>
      <c r="C404" s="31"/>
      <c r="D404" s="38">
        <v>5563035</v>
      </c>
      <c r="E404" s="46">
        <v>0</v>
      </c>
      <c r="F404" s="46">
        <v>0</v>
      </c>
      <c r="G404" s="34">
        <v>5341502</v>
      </c>
      <c r="H404" s="46">
        <v>131533</v>
      </c>
      <c r="I404" s="41"/>
      <c r="J404" s="30">
        <f>SUM(G404:H404)</f>
        <v>5473035</v>
      </c>
    </row>
    <row r="405" spans="1:10" ht="12.75">
      <c r="A405" s="31"/>
      <c r="B405" s="31"/>
      <c r="C405" s="31"/>
      <c r="D405" s="31"/>
      <c r="E405" s="31"/>
      <c r="F405" s="31"/>
      <c r="G405" s="31"/>
      <c r="H405" s="31"/>
      <c r="I405" s="31"/>
      <c r="J405" s="35"/>
    </row>
    <row r="406" spans="1:10" ht="12.75">
      <c r="A406" s="31"/>
      <c r="B406" s="31"/>
      <c r="C406" s="31"/>
      <c r="D406" s="31"/>
      <c r="E406" s="31"/>
      <c r="F406" s="31"/>
      <c r="G406" s="31"/>
      <c r="H406" s="31"/>
      <c r="I406" s="31"/>
      <c r="J406" s="35"/>
    </row>
    <row r="407" spans="1:10" ht="12.75">
      <c r="A407" s="31"/>
      <c r="B407" s="31"/>
      <c r="C407" s="31"/>
      <c r="D407" s="41">
        <f>SUM(D404:D406)</f>
        <v>5563035</v>
      </c>
      <c r="E407" s="46">
        <v>0</v>
      </c>
      <c r="F407" s="46">
        <v>0</v>
      </c>
      <c r="G407" s="34">
        <v>5341502</v>
      </c>
      <c r="H407" s="46">
        <v>131533</v>
      </c>
      <c r="I407" s="31"/>
      <c r="J407" s="35"/>
    </row>
    <row r="408" spans="1:10" ht="12.75">
      <c r="A408" s="31"/>
      <c r="B408" s="31"/>
      <c r="C408" s="31"/>
      <c r="D408" s="31"/>
      <c r="E408" s="31"/>
      <c r="F408" s="31"/>
      <c r="G408" s="31"/>
      <c r="H408" s="31"/>
      <c r="I408" s="31"/>
      <c r="J408" s="35"/>
    </row>
    <row r="409" spans="1:10" ht="12.75">
      <c r="A409" s="31"/>
      <c r="B409" s="31"/>
      <c r="C409" s="31"/>
      <c r="D409" s="31"/>
      <c r="E409" s="31"/>
      <c r="F409" s="31"/>
      <c r="G409" s="31"/>
      <c r="H409" s="31"/>
      <c r="I409" s="31"/>
      <c r="J409" s="35"/>
    </row>
    <row r="410" spans="1:10" ht="12.75">
      <c r="A410" s="31"/>
      <c r="B410" s="31"/>
      <c r="C410" s="31"/>
      <c r="D410" s="31"/>
      <c r="E410" s="31"/>
      <c r="F410" s="31"/>
      <c r="G410" s="31"/>
      <c r="H410" s="31"/>
      <c r="I410" s="31"/>
      <c r="J410" s="35"/>
    </row>
    <row r="411" spans="1:10" ht="12.75">
      <c r="A411" s="31"/>
      <c r="B411" s="31"/>
      <c r="C411" s="31"/>
      <c r="D411" s="31"/>
      <c r="E411" s="31"/>
      <c r="F411" s="31"/>
      <c r="G411" s="31"/>
      <c r="H411" s="31"/>
      <c r="I411" s="31"/>
      <c r="J411" s="35"/>
    </row>
    <row r="412" spans="1:10" ht="12.75">
      <c r="A412" s="31"/>
      <c r="B412" s="31"/>
      <c r="C412" s="31"/>
      <c r="D412" s="31"/>
      <c r="E412" s="31"/>
      <c r="F412" s="31"/>
      <c r="G412" s="31"/>
      <c r="H412" s="31"/>
      <c r="I412" s="31"/>
      <c r="J412" s="35"/>
    </row>
    <row r="413" spans="1:10" ht="12.75">
      <c r="A413" s="31"/>
      <c r="B413" s="31"/>
      <c r="C413" s="31"/>
      <c r="D413" s="31"/>
      <c r="E413" s="31"/>
      <c r="F413" s="31"/>
      <c r="G413" s="31"/>
      <c r="H413" s="31"/>
      <c r="I413" s="31"/>
      <c r="J413" s="35"/>
    </row>
    <row r="414" spans="1:10" ht="12.75">
      <c r="A414" s="31"/>
      <c r="B414" s="31"/>
      <c r="C414" s="31"/>
      <c r="D414" s="31"/>
      <c r="E414" s="31"/>
      <c r="F414" s="31"/>
      <c r="G414" s="31"/>
      <c r="H414" s="31"/>
      <c r="I414" s="31"/>
      <c r="J414" s="35"/>
    </row>
    <row r="415" spans="1:10" ht="12.75">
      <c r="A415" s="31"/>
      <c r="B415" s="31"/>
      <c r="C415" s="31"/>
      <c r="D415" s="31"/>
      <c r="E415" s="31"/>
      <c r="F415" s="31"/>
      <c r="G415" s="31"/>
      <c r="H415" s="31"/>
      <c r="I415" s="31"/>
      <c r="J415" s="35"/>
    </row>
    <row r="416" spans="1:10" ht="12.75">
      <c r="A416" s="31"/>
      <c r="B416" s="31"/>
      <c r="C416" s="31"/>
      <c r="D416" s="31"/>
      <c r="E416" s="31"/>
      <c r="F416" s="31"/>
      <c r="G416" s="31"/>
      <c r="H416" s="31"/>
      <c r="I416" s="31"/>
      <c r="J416" s="35"/>
    </row>
    <row r="417" spans="1:10" ht="12.75">
      <c r="A417" s="31"/>
      <c r="B417" s="31"/>
      <c r="C417" s="31"/>
      <c r="D417" s="31"/>
      <c r="E417" s="31"/>
      <c r="F417" s="31"/>
      <c r="G417" s="31"/>
      <c r="H417" s="31"/>
      <c r="I417" s="31"/>
      <c r="J417" s="35"/>
    </row>
    <row r="418" spans="1:10" ht="12.75">
      <c r="A418" s="31"/>
      <c r="B418" s="31"/>
      <c r="C418" s="31"/>
      <c r="D418" s="31"/>
      <c r="E418" s="31"/>
      <c r="F418" s="31"/>
      <c r="G418" s="31"/>
      <c r="H418" s="31"/>
      <c r="I418" s="31"/>
      <c r="J418" s="35"/>
    </row>
    <row r="419" spans="1:10" ht="12.75">
      <c r="A419" s="31"/>
      <c r="B419" s="31"/>
      <c r="C419" s="31"/>
      <c r="D419" s="31"/>
      <c r="E419" s="31"/>
      <c r="F419" s="31"/>
      <c r="G419" s="31"/>
      <c r="H419" s="31"/>
      <c r="I419" s="31"/>
      <c r="J419" s="35"/>
    </row>
    <row r="420" spans="1:10" ht="12.75">
      <c r="A420" s="31"/>
      <c r="B420" s="31"/>
      <c r="C420" s="31"/>
      <c r="D420" s="31"/>
      <c r="E420" s="31"/>
      <c r="F420" s="31"/>
      <c r="G420" s="31"/>
      <c r="H420" s="31"/>
      <c r="I420" s="31"/>
      <c r="J420" s="35"/>
    </row>
    <row r="421" spans="1:10" ht="12.75">
      <c r="A421" s="31"/>
      <c r="B421" s="31"/>
      <c r="C421" s="31"/>
      <c r="D421" s="31"/>
      <c r="E421" s="31"/>
      <c r="F421" s="31"/>
      <c r="G421" s="31"/>
      <c r="H421" s="31"/>
      <c r="I421" s="31"/>
      <c r="J421" s="35"/>
    </row>
    <row r="422" spans="1:10" ht="12.75">
      <c r="A422" s="31"/>
      <c r="B422" s="31"/>
      <c r="C422" s="31"/>
      <c r="D422" s="31"/>
      <c r="E422" s="31"/>
      <c r="F422" s="31"/>
      <c r="G422" s="31"/>
      <c r="H422" s="31"/>
      <c r="I422" s="31"/>
      <c r="J422" s="35"/>
    </row>
    <row r="423" spans="1:10" ht="12.75">
      <c r="A423" s="31"/>
      <c r="B423" s="31"/>
      <c r="C423" s="31"/>
      <c r="D423" s="31"/>
      <c r="E423" s="31"/>
      <c r="F423" s="31"/>
      <c r="G423" s="31"/>
      <c r="H423" s="31"/>
      <c r="I423" s="31"/>
      <c r="J423" s="35"/>
    </row>
    <row r="424" spans="1:10" ht="12.75">
      <c r="A424" s="31"/>
      <c r="B424" s="31"/>
      <c r="C424" s="31"/>
      <c r="D424" s="31"/>
      <c r="E424" s="31"/>
      <c r="F424" s="31"/>
      <c r="G424" s="31"/>
      <c r="H424" s="31"/>
      <c r="I424" s="31"/>
      <c r="J424" s="35"/>
    </row>
    <row r="425" spans="1:10" ht="12.75">
      <c r="A425" s="31"/>
      <c r="B425" s="31"/>
      <c r="C425" s="31"/>
      <c r="D425" s="31"/>
      <c r="E425" s="31"/>
      <c r="F425" s="31"/>
      <c r="G425" s="31"/>
      <c r="H425" s="31"/>
      <c r="I425" s="31"/>
      <c r="J425" s="35"/>
    </row>
    <row r="426" spans="1:10" ht="12.75">
      <c r="A426" s="31"/>
      <c r="B426" s="31"/>
      <c r="C426" s="31"/>
      <c r="D426" s="31"/>
      <c r="E426" s="31"/>
      <c r="F426" s="31"/>
      <c r="G426" s="31"/>
      <c r="H426" s="31"/>
      <c r="I426" s="31"/>
      <c r="J426" s="35"/>
    </row>
    <row r="427" spans="1:10" ht="12.75">
      <c r="A427" s="31"/>
      <c r="B427" s="31"/>
      <c r="C427" s="31"/>
      <c r="D427" s="31"/>
      <c r="E427" s="31"/>
      <c r="F427" s="31"/>
      <c r="G427" s="31"/>
      <c r="H427" s="31"/>
      <c r="I427" s="31"/>
      <c r="J427" s="35"/>
    </row>
    <row r="428" spans="1:10" ht="12.75">
      <c r="A428" s="31"/>
      <c r="B428" s="31"/>
      <c r="C428" s="31"/>
      <c r="D428" s="31"/>
      <c r="E428" s="31"/>
      <c r="F428" s="31"/>
      <c r="G428" s="31"/>
      <c r="H428" s="31"/>
      <c r="I428" s="31"/>
      <c r="J428" s="35"/>
    </row>
    <row r="429" spans="1:10" ht="12.75">
      <c r="A429" s="31"/>
      <c r="B429" s="31"/>
      <c r="C429" s="31"/>
      <c r="D429" s="31"/>
      <c r="E429" s="31"/>
      <c r="F429" s="31"/>
      <c r="G429" s="31"/>
      <c r="H429" s="31"/>
      <c r="I429" s="31"/>
      <c r="J429" s="35"/>
    </row>
    <row r="430" spans="1:10" ht="12.75">
      <c r="A430" s="31"/>
      <c r="B430" s="31"/>
      <c r="C430" s="31"/>
      <c r="D430" s="31"/>
      <c r="E430" s="31"/>
      <c r="F430" s="31"/>
      <c r="G430" s="31"/>
      <c r="H430" s="31"/>
      <c r="I430" s="31"/>
      <c r="J430" s="35"/>
    </row>
    <row r="431" spans="1:10" ht="12.75">
      <c r="A431" s="31"/>
      <c r="B431" s="31"/>
      <c r="C431" s="31"/>
      <c r="D431" s="31"/>
      <c r="E431" s="31"/>
      <c r="F431" s="31"/>
      <c r="G431" s="31"/>
      <c r="H431" s="31"/>
      <c r="I431" s="31"/>
      <c r="J431" s="35"/>
    </row>
    <row r="432" spans="1:10" ht="12.75">
      <c r="A432" s="31"/>
      <c r="B432" s="31"/>
      <c r="C432" s="31"/>
      <c r="D432" s="31"/>
      <c r="E432" s="31"/>
      <c r="F432" s="31"/>
      <c r="G432" s="31"/>
      <c r="H432" s="31"/>
      <c r="I432" s="31"/>
      <c r="J432" s="35"/>
    </row>
    <row r="433" spans="1:10" ht="12.75">
      <c r="A433" s="31"/>
      <c r="B433" s="31"/>
      <c r="C433" s="31"/>
      <c r="D433" s="31"/>
      <c r="E433" s="31"/>
      <c r="F433" s="31"/>
      <c r="G433" s="31"/>
      <c r="H433" s="31"/>
      <c r="I433" s="31"/>
      <c r="J433" s="35"/>
    </row>
    <row r="434" spans="1:10" ht="12.75">
      <c r="A434" s="31"/>
      <c r="B434" s="31"/>
      <c r="C434" s="31"/>
      <c r="D434" s="31"/>
      <c r="E434" s="31"/>
      <c r="F434" s="31"/>
      <c r="G434" s="31"/>
      <c r="H434" s="31"/>
      <c r="I434" s="31"/>
      <c r="J434" s="35"/>
    </row>
    <row r="435" spans="1:10" ht="12.75">
      <c r="A435" s="31"/>
      <c r="B435" s="31"/>
      <c r="C435" s="31"/>
      <c r="D435" s="31"/>
      <c r="E435" s="31"/>
      <c r="F435" s="31"/>
      <c r="G435" s="31"/>
      <c r="H435" s="31"/>
      <c r="I435" s="31"/>
      <c r="J435" s="35"/>
    </row>
    <row r="436" spans="1:10" ht="12.75">
      <c r="A436" s="31"/>
      <c r="B436" s="31"/>
      <c r="C436" s="31"/>
      <c r="D436" s="31"/>
      <c r="E436" s="31"/>
      <c r="F436" s="31"/>
      <c r="G436" s="31"/>
      <c r="H436" s="31"/>
      <c r="I436" s="31"/>
      <c r="J436" s="35"/>
    </row>
    <row r="437" spans="1:10" ht="12.75">
      <c r="A437" s="31"/>
      <c r="B437" s="31"/>
      <c r="C437" s="31"/>
      <c r="D437" s="31"/>
      <c r="E437" s="31"/>
      <c r="F437" s="31"/>
      <c r="G437" s="31"/>
      <c r="H437" s="31"/>
      <c r="I437" s="31"/>
      <c r="J437" s="35"/>
    </row>
    <row r="438" spans="1:10" ht="12.75">
      <c r="A438" s="31"/>
      <c r="B438" s="31"/>
      <c r="C438" s="31"/>
      <c r="D438" s="31"/>
      <c r="E438" s="31"/>
      <c r="F438" s="31"/>
      <c r="G438" s="31"/>
      <c r="H438" s="31"/>
      <c r="I438" s="31"/>
      <c r="J438" s="35"/>
    </row>
    <row r="439" spans="1:10" ht="12.75">
      <c r="A439" s="31"/>
      <c r="B439" s="31"/>
      <c r="C439" s="31"/>
      <c r="D439" s="31"/>
      <c r="E439" s="31"/>
      <c r="F439" s="31"/>
      <c r="G439" s="31"/>
      <c r="H439" s="31"/>
      <c r="I439" s="31"/>
      <c r="J439" s="35"/>
    </row>
    <row r="440" spans="1:10" ht="12.75">
      <c r="A440" s="31"/>
      <c r="B440" s="31"/>
      <c r="C440" s="31"/>
      <c r="D440" s="31"/>
      <c r="E440" s="31"/>
      <c r="F440" s="31"/>
      <c r="G440" s="31"/>
      <c r="H440" s="31"/>
      <c r="I440" s="31"/>
      <c r="J440" s="35"/>
    </row>
    <row r="441" spans="1:10" ht="12.75">
      <c r="A441" s="31"/>
      <c r="B441" s="31"/>
      <c r="C441" s="31"/>
      <c r="D441" s="31"/>
      <c r="E441" s="31"/>
      <c r="F441" s="31"/>
      <c r="G441" s="31"/>
      <c r="H441" s="31"/>
      <c r="I441" s="31"/>
      <c r="J441" s="35"/>
    </row>
    <row r="442" spans="1:10" ht="12.75">
      <c r="A442" s="31"/>
      <c r="B442" s="31"/>
      <c r="C442" s="31"/>
      <c r="D442" s="31"/>
      <c r="E442" s="31"/>
      <c r="F442" s="31"/>
      <c r="G442" s="31"/>
      <c r="H442" s="31"/>
      <c r="I442" s="31"/>
      <c r="J442" s="35"/>
    </row>
    <row r="443" spans="1:10" ht="12.75">
      <c r="A443" s="31"/>
      <c r="B443" s="31"/>
      <c r="C443" s="31"/>
      <c r="D443" s="31"/>
      <c r="E443" s="31"/>
      <c r="F443" s="31"/>
      <c r="G443" s="31"/>
      <c r="H443" s="31"/>
      <c r="I443" s="31"/>
      <c r="J443" s="35"/>
    </row>
    <row r="444" spans="1:10" ht="12.75">
      <c r="A444" s="31"/>
      <c r="B444" s="31"/>
      <c r="C444" s="31"/>
      <c r="D444" s="31"/>
      <c r="E444" s="31"/>
      <c r="F444" s="31"/>
      <c r="G444" s="31"/>
      <c r="H444" s="31"/>
      <c r="I444" s="31"/>
      <c r="J444" s="35"/>
    </row>
    <row r="445" spans="1:10" ht="12.75">
      <c r="A445" s="31"/>
      <c r="B445" s="31"/>
      <c r="C445" s="31"/>
      <c r="D445" s="31"/>
      <c r="E445" s="31"/>
      <c r="F445" s="31"/>
      <c r="G445" s="31"/>
      <c r="H445" s="31"/>
      <c r="I445" s="31"/>
      <c r="J445" s="35"/>
    </row>
    <row r="446" spans="1:10" ht="12.75">
      <c r="A446" s="31"/>
      <c r="B446" s="31"/>
      <c r="C446" s="31"/>
      <c r="D446" s="31"/>
      <c r="E446" s="31"/>
      <c r="F446" s="31"/>
      <c r="G446" s="31"/>
      <c r="H446" s="31"/>
      <c r="I446" s="31"/>
      <c r="J446" s="35"/>
    </row>
    <row r="447" spans="1:10" ht="12.75">
      <c r="A447" s="31"/>
      <c r="B447" s="31"/>
      <c r="C447" s="31"/>
      <c r="D447" s="31"/>
      <c r="E447" s="31"/>
      <c r="F447" s="31"/>
      <c r="G447" s="31"/>
      <c r="H447" s="31"/>
      <c r="I447" s="31"/>
      <c r="J447" s="35"/>
    </row>
    <row r="448" spans="1:10" ht="12.75">
      <c r="A448" s="31"/>
      <c r="B448" s="31"/>
      <c r="C448" s="31"/>
      <c r="D448" s="31"/>
      <c r="E448" s="31"/>
      <c r="F448" s="31"/>
      <c r="G448" s="31"/>
      <c r="H448" s="31"/>
      <c r="I448" s="31"/>
      <c r="J448" s="35"/>
    </row>
    <row r="449" spans="1:10" ht="12.75">
      <c r="A449" s="31"/>
      <c r="B449" s="31"/>
      <c r="C449" s="31"/>
      <c r="D449" s="31"/>
      <c r="E449" s="31"/>
      <c r="F449" s="31"/>
      <c r="G449" s="31"/>
      <c r="H449" s="31"/>
      <c r="I449" s="31"/>
      <c r="J449" s="35"/>
    </row>
    <row r="450" spans="1:10" ht="12.75">
      <c r="A450" s="31"/>
      <c r="B450" s="31"/>
      <c r="C450" s="31"/>
      <c r="D450" s="31"/>
      <c r="E450" s="31"/>
      <c r="F450" s="31"/>
      <c r="G450" s="31"/>
      <c r="H450" s="31"/>
      <c r="I450" s="31"/>
      <c r="J450" s="35"/>
    </row>
    <row r="451" spans="1:10" ht="12.75">
      <c r="A451" s="31"/>
      <c r="B451" s="31"/>
      <c r="C451" s="31"/>
      <c r="D451" s="31"/>
      <c r="E451" s="31"/>
      <c r="F451" s="31"/>
      <c r="G451" s="31"/>
      <c r="H451" s="31"/>
      <c r="I451" s="31"/>
      <c r="J451" s="35"/>
    </row>
    <row r="452" spans="1:10" ht="12.75">
      <c r="A452" s="31"/>
      <c r="B452" s="31"/>
      <c r="C452" s="31"/>
      <c r="D452" s="31"/>
      <c r="E452" s="31"/>
      <c r="F452" s="31"/>
      <c r="G452" s="31"/>
      <c r="H452" s="31"/>
      <c r="I452" s="31"/>
      <c r="J452" s="35"/>
    </row>
    <row r="453" spans="1:10" ht="12.75">
      <c r="A453" s="31"/>
      <c r="B453" s="31"/>
      <c r="C453" s="31"/>
      <c r="D453" s="31"/>
      <c r="E453" s="31"/>
      <c r="F453" s="31"/>
      <c r="G453" s="31"/>
      <c r="H453" s="31"/>
      <c r="I453" s="31"/>
      <c r="J453" s="35"/>
    </row>
    <row r="454" spans="1:10" ht="12.75">
      <c r="A454" s="31"/>
      <c r="B454" s="31"/>
      <c r="C454" s="31"/>
      <c r="D454" s="31"/>
      <c r="E454" s="31"/>
      <c r="F454" s="31"/>
      <c r="G454" s="31"/>
      <c r="H454" s="31"/>
      <c r="I454" s="31"/>
      <c r="J454" s="35"/>
    </row>
    <row r="455" spans="1:10" ht="12.75">
      <c r="A455" s="31"/>
      <c r="B455" s="31"/>
      <c r="C455" s="31"/>
      <c r="D455" s="31"/>
      <c r="E455" s="31"/>
      <c r="F455" s="31"/>
      <c r="G455" s="31"/>
      <c r="H455" s="31"/>
      <c r="I455" s="31"/>
      <c r="J455" s="35"/>
    </row>
    <row r="456" spans="1:10" ht="12.75">
      <c r="A456" s="31"/>
      <c r="B456" s="31"/>
      <c r="C456" s="31"/>
      <c r="D456" s="31"/>
      <c r="E456" s="31"/>
      <c r="F456" s="31"/>
      <c r="G456" s="31"/>
      <c r="H456" s="31"/>
      <c r="I456" s="31"/>
      <c r="J456" s="35"/>
    </row>
    <row r="457" spans="1:10" ht="12.75">
      <c r="A457" s="31"/>
      <c r="B457" s="31"/>
      <c r="C457" s="31"/>
      <c r="D457" s="31"/>
      <c r="E457" s="31"/>
      <c r="F457" s="31"/>
      <c r="G457" s="31"/>
      <c r="H457" s="31"/>
      <c r="I457" s="31"/>
      <c r="J457" s="35"/>
    </row>
    <row r="458" spans="1:10" ht="12.75">
      <c r="A458" s="31"/>
      <c r="B458" s="31"/>
      <c r="C458" s="31"/>
      <c r="D458" s="31"/>
      <c r="E458" s="31"/>
      <c r="F458" s="31"/>
      <c r="G458" s="31"/>
      <c r="H458" s="31"/>
      <c r="I458" s="31"/>
      <c r="J458" s="35"/>
    </row>
    <row r="459" spans="1:10" ht="12.75">
      <c r="A459" s="31"/>
      <c r="B459" s="31"/>
      <c r="C459" s="31"/>
      <c r="D459" s="31"/>
      <c r="E459" s="31"/>
      <c r="F459" s="31"/>
      <c r="G459" s="31"/>
      <c r="H459" s="31"/>
      <c r="I459" s="31"/>
      <c r="J459" s="35"/>
    </row>
    <row r="460" spans="1:10" ht="12.75">
      <c r="A460" s="31"/>
      <c r="B460" s="31"/>
      <c r="C460" s="31"/>
      <c r="D460" s="31"/>
      <c r="E460" s="31"/>
      <c r="F460" s="31"/>
      <c r="G460" s="31"/>
      <c r="H460" s="31"/>
      <c r="I460" s="31"/>
      <c r="J460" s="35"/>
    </row>
    <row r="461" spans="1:10" ht="12.75">
      <c r="A461" s="31"/>
      <c r="B461" s="31"/>
      <c r="C461" s="31"/>
      <c r="D461" s="31"/>
      <c r="E461" s="31"/>
      <c r="F461" s="31"/>
      <c r="G461" s="31"/>
      <c r="H461" s="31"/>
      <c r="I461" s="31"/>
      <c r="J461" s="35"/>
    </row>
    <row r="462" spans="1:10" ht="12.75">
      <c r="A462" s="31"/>
      <c r="B462" s="31"/>
      <c r="C462" s="31"/>
      <c r="D462" s="31"/>
      <c r="E462" s="31"/>
      <c r="F462" s="31"/>
      <c r="G462" s="31"/>
      <c r="H462" s="31"/>
      <c r="I462" s="31"/>
      <c r="J462" s="35"/>
    </row>
    <row r="463" spans="1:10" ht="12.75">
      <c r="A463" s="31"/>
      <c r="B463" s="31"/>
      <c r="C463" s="31"/>
      <c r="D463" s="31"/>
      <c r="E463" s="31"/>
      <c r="F463" s="31"/>
      <c r="G463" s="31"/>
      <c r="H463" s="31"/>
      <c r="I463" s="31"/>
      <c r="J463" s="35"/>
    </row>
    <row r="464" spans="1:10" ht="12.75">
      <c r="A464" s="31"/>
      <c r="B464" s="31"/>
      <c r="C464" s="31"/>
      <c r="D464" s="31"/>
      <c r="E464" s="31"/>
      <c r="F464" s="31"/>
      <c r="G464" s="31"/>
      <c r="H464" s="31"/>
      <c r="I464" s="31"/>
      <c r="J464" s="35"/>
    </row>
    <row r="465" spans="1:10" ht="12.75">
      <c r="A465" s="31"/>
      <c r="B465" s="31"/>
      <c r="C465" s="31"/>
      <c r="D465" s="31"/>
      <c r="E465" s="31"/>
      <c r="F465" s="31"/>
      <c r="G465" s="31"/>
      <c r="H465" s="31"/>
      <c r="I465" s="31"/>
      <c r="J465" s="35"/>
    </row>
    <row r="466" spans="1:10" ht="12.75">
      <c r="A466" s="31"/>
      <c r="B466" s="31"/>
      <c r="C466" s="31"/>
      <c r="D466" s="31"/>
      <c r="E466" s="31"/>
      <c r="F466" s="31"/>
      <c r="G466" s="31"/>
      <c r="H466" s="31"/>
      <c r="I466" s="31"/>
      <c r="J466" s="35"/>
    </row>
    <row r="467" spans="1:10" ht="12.75">
      <c r="A467" s="31"/>
      <c r="B467" s="31"/>
      <c r="C467" s="31"/>
      <c r="D467" s="31"/>
      <c r="E467" s="31"/>
      <c r="F467" s="31"/>
      <c r="G467" s="31"/>
      <c r="H467" s="31"/>
      <c r="I467" s="31"/>
      <c r="J467" s="35"/>
    </row>
    <row r="468" spans="1:10" ht="12.75">
      <c r="A468" s="31"/>
      <c r="B468" s="31"/>
      <c r="C468" s="31"/>
      <c r="D468" s="31"/>
      <c r="E468" s="31"/>
      <c r="F468" s="31"/>
      <c r="G468" s="31"/>
      <c r="H468" s="31"/>
      <c r="I468" s="31"/>
      <c r="J468" s="35"/>
    </row>
    <row r="469" spans="1:10" ht="12.75">
      <c r="A469" s="31"/>
      <c r="B469" s="31"/>
      <c r="C469" s="31"/>
      <c r="D469" s="31"/>
      <c r="E469" s="31"/>
      <c r="F469" s="31"/>
      <c r="G469" s="31"/>
      <c r="H469" s="31"/>
      <c r="I469" s="31"/>
      <c r="J469" s="35"/>
    </row>
    <row r="470" spans="1:10" ht="12.75">
      <c r="A470" s="31"/>
      <c r="B470" s="31"/>
      <c r="C470" s="31"/>
      <c r="D470" s="31"/>
      <c r="E470" s="31"/>
      <c r="F470" s="31"/>
      <c r="G470" s="31"/>
      <c r="H470" s="31"/>
      <c r="I470" s="31"/>
      <c r="J470" s="35"/>
    </row>
    <row r="471" spans="1:10" ht="12.75">
      <c r="A471" s="31"/>
      <c r="B471" s="31"/>
      <c r="C471" s="31"/>
      <c r="D471" s="31"/>
      <c r="E471" s="31"/>
      <c r="F471" s="31"/>
      <c r="G471" s="31"/>
      <c r="H471" s="31"/>
      <c r="I471" s="31"/>
      <c r="J471" s="35"/>
    </row>
    <row r="472" spans="1:10" ht="12.75">
      <c r="A472" s="31"/>
      <c r="B472" s="31"/>
      <c r="C472" s="31"/>
      <c r="D472" s="31"/>
      <c r="E472" s="31"/>
      <c r="F472" s="31"/>
      <c r="G472" s="31"/>
      <c r="H472" s="31"/>
      <c r="I472" s="31"/>
      <c r="J472" s="35"/>
    </row>
    <row r="473" spans="1:10" ht="12.75">
      <c r="A473" s="31"/>
      <c r="B473" s="31"/>
      <c r="C473" s="31"/>
      <c r="D473" s="31"/>
      <c r="E473" s="31"/>
      <c r="F473" s="31"/>
      <c r="G473" s="31"/>
      <c r="H473" s="31"/>
      <c r="I473" s="31"/>
      <c r="J473" s="35"/>
    </row>
    <row r="474" spans="1:10" ht="12.75">
      <c r="A474" s="31"/>
      <c r="B474" s="31"/>
      <c r="C474" s="31"/>
      <c r="D474" s="31"/>
      <c r="E474" s="31"/>
      <c r="F474" s="31"/>
      <c r="G474" s="31"/>
      <c r="H474" s="31"/>
      <c r="I474" s="31"/>
      <c r="J474" s="35"/>
    </row>
  </sheetData>
  <mergeCells count="12">
    <mergeCell ref="G326:I326"/>
    <mergeCell ref="F2:I2"/>
    <mergeCell ref="F3:I3"/>
    <mergeCell ref="B6:J6"/>
    <mergeCell ref="A11:B11"/>
    <mergeCell ref="A97:B97"/>
    <mergeCell ref="A197:B197"/>
    <mergeCell ref="A7:I7"/>
    <mergeCell ref="B9:B10"/>
    <mergeCell ref="D9:D10"/>
    <mergeCell ref="E9:H9"/>
    <mergeCell ref="A9:A1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74"/>
  <sheetViews>
    <sheetView workbookViewId="0" topLeftCell="A266">
      <selection activeCell="D337" sqref="D337:D338"/>
    </sheetView>
  </sheetViews>
  <sheetFormatPr defaultColWidth="9.140625" defaultRowHeight="15"/>
  <cols>
    <col min="1" max="1" width="5.7109375" style="16" customWidth="1"/>
    <col min="2" max="2" width="25.28125" style="6" customWidth="1"/>
    <col min="3" max="3" width="16.00390625" style="6" customWidth="1"/>
    <col min="4" max="4" width="15.140625" style="20" customWidth="1"/>
    <col min="5" max="5" width="13.7109375" style="20" customWidth="1"/>
    <col min="6" max="6" width="15.28125" style="20" customWidth="1"/>
    <col min="7" max="7" width="13.28125" style="20" customWidth="1"/>
    <col min="8" max="8" width="14.00390625" style="20" customWidth="1"/>
    <col min="9" max="9" width="16.00390625" style="20" customWidth="1"/>
    <col min="10" max="16384" width="9.140625" style="6" customWidth="1"/>
  </cols>
  <sheetData>
    <row r="1" ht="12.75">
      <c r="I1" s="20" t="s">
        <v>236</v>
      </c>
    </row>
    <row r="2" spans="6:9" ht="14.25" customHeight="1">
      <c r="F2" s="278" t="s">
        <v>226</v>
      </c>
      <c r="G2" s="278"/>
      <c r="H2" s="278"/>
      <c r="I2" s="278"/>
    </row>
    <row r="3" spans="6:9" ht="14.25" customHeight="1">
      <c r="F3" s="278" t="s">
        <v>227</v>
      </c>
      <c r="G3" s="278"/>
      <c r="H3" s="278"/>
      <c r="I3" s="278"/>
    </row>
    <row r="4" spans="7:9" ht="6.75" customHeight="1">
      <c r="G4" s="21"/>
      <c r="H4" s="21"/>
      <c r="I4" s="21"/>
    </row>
    <row r="5" ht="6.75" customHeight="1"/>
    <row r="6" spans="2:9" ht="18.75" customHeight="1">
      <c r="B6" s="295" t="s">
        <v>192</v>
      </c>
      <c r="C6" s="295"/>
      <c r="D6" s="295"/>
      <c r="E6" s="295"/>
      <c r="F6" s="295"/>
      <c r="G6" s="295"/>
      <c r="H6" s="295"/>
      <c r="I6" s="295"/>
    </row>
    <row r="7" spans="1:9" ht="15.75" customHeight="1">
      <c r="A7" s="297"/>
      <c r="B7" s="297"/>
      <c r="C7" s="297"/>
      <c r="D7" s="297"/>
      <c r="E7" s="297"/>
      <c r="F7" s="297"/>
      <c r="G7" s="297"/>
      <c r="H7" s="297"/>
      <c r="I7" s="297"/>
    </row>
    <row r="8" spans="1:4" ht="5.25" customHeight="1">
      <c r="A8" s="170"/>
      <c r="B8" s="170"/>
      <c r="C8" s="170"/>
      <c r="D8" s="171"/>
    </row>
    <row r="9" spans="1:9" ht="15" customHeight="1">
      <c r="A9" s="296" t="s">
        <v>229</v>
      </c>
      <c r="B9" s="296" t="s">
        <v>190</v>
      </c>
      <c r="C9" s="3"/>
      <c r="D9" s="298" t="s">
        <v>191</v>
      </c>
      <c r="E9" s="299" t="s">
        <v>62</v>
      </c>
      <c r="F9" s="299"/>
      <c r="G9" s="299"/>
      <c r="H9" s="299"/>
      <c r="I9" s="22"/>
    </row>
    <row r="10" spans="1:9" ht="117" customHeight="1">
      <c r="A10" s="296"/>
      <c r="B10" s="296"/>
      <c r="C10" s="3" t="s">
        <v>58</v>
      </c>
      <c r="D10" s="298"/>
      <c r="E10" s="23" t="s">
        <v>0</v>
      </c>
      <c r="F10" s="24" t="s">
        <v>1</v>
      </c>
      <c r="G10" s="24" t="s">
        <v>2</v>
      </c>
      <c r="H10" s="24" t="s">
        <v>63</v>
      </c>
      <c r="I10" s="25" t="s">
        <v>218</v>
      </c>
    </row>
    <row r="11" spans="1:9" s="174" customFormat="1" ht="12.75">
      <c r="A11" s="302"/>
      <c r="B11" s="302"/>
      <c r="C11" s="172"/>
      <c r="D11" s="173"/>
      <c r="E11" s="22"/>
      <c r="F11" s="22"/>
      <c r="G11" s="22"/>
      <c r="H11" s="22"/>
      <c r="I11" s="22"/>
    </row>
    <row r="12" spans="1:9" s="174" customFormat="1" ht="12.75">
      <c r="A12" s="172"/>
      <c r="B12" s="172" t="s">
        <v>207</v>
      </c>
      <c r="C12" s="172"/>
      <c r="D12" s="173"/>
      <c r="E12" s="22"/>
      <c r="F12" s="22"/>
      <c r="G12" s="22"/>
      <c r="H12" s="22"/>
      <c r="I12" s="22"/>
    </row>
    <row r="13" spans="1:9" ht="12.75">
      <c r="A13" s="3">
        <v>1</v>
      </c>
      <c r="B13" s="4" t="s">
        <v>28</v>
      </c>
      <c r="C13" s="43" t="s">
        <v>59</v>
      </c>
      <c r="D13" s="111">
        <v>515009</v>
      </c>
      <c r="E13" s="112">
        <v>455011</v>
      </c>
      <c r="F13" s="112">
        <v>17124</v>
      </c>
      <c r="G13" s="112">
        <v>17124</v>
      </c>
      <c r="H13" s="112">
        <v>25750</v>
      </c>
      <c r="I13" s="117">
        <v>5642.873089898789</v>
      </c>
    </row>
    <row r="14" spans="1:9" ht="12.75">
      <c r="A14" s="3">
        <v>2</v>
      </c>
      <c r="B14" s="4" t="s">
        <v>24</v>
      </c>
      <c r="C14" s="43" t="s">
        <v>59</v>
      </c>
      <c r="D14" s="111">
        <v>1747939</v>
      </c>
      <c r="E14" s="112">
        <v>1544304</v>
      </c>
      <c r="F14" s="112">
        <v>58119</v>
      </c>
      <c r="G14" s="112">
        <v>58119</v>
      </c>
      <c r="H14" s="112">
        <v>87397</v>
      </c>
      <c r="I14" s="117">
        <v>22828</v>
      </c>
    </row>
    <row r="15" spans="1:9" ht="12.75">
      <c r="A15" s="3">
        <v>3</v>
      </c>
      <c r="B15" s="4" t="s">
        <v>27</v>
      </c>
      <c r="C15" s="43" t="s">
        <v>59</v>
      </c>
      <c r="D15" s="111">
        <v>534869</v>
      </c>
      <c r="E15" s="112">
        <v>472557</v>
      </c>
      <c r="F15" s="112">
        <v>17784</v>
      </c>
      <c r="G15" s="112">
        <v>17784</v>
      </c>
      <c r="H15" s="112">
        <v>26744</v>
      </c>
      <c r="I15" s="117">
        <v>5701</v>
      </c>
    </row>
    <row r="16" spans="1:9" ht="14.25" customHeight="1">
      <c r="A16" s="3">
        <v>4</v>
      </c>
      <c r="B16" s="10" t="s">
        <v>52</v>
      </c>
      <c r="C16" s="43" t="s">
        <v>59</v>
      </c>
      <c r="D16" s="157">
        <v>616316</v>
      </c>
      <c r="E16" s="112">
        <v>544515</v>
      </c>
      <c r="F16" s="112">
        <v>20493</v>
      </c>
      <c r="G16" s="112">
        <v>20493</v>
      </c>
      <c r="H16" s="112">
        <v>30815</v>
      </c>
      <c r="I16" s="117">
        <v>6925</v>
      </c>
    </row>
    <row r="17" spans="1:9" ht="12.75">
      <c r="A17" s="3">
        <v>5</v>
      </c>
      <c r="B17" s="4" t="s">
        <v>46</v>
      </c>
      <c r="C17" s="43" t="s">
        <v>59</v>
      </c>
      <c r="D17" s="111">
        <v>546461</v>
      </c>
      <c r="E17" s="112">
        <v>482798</v>
      </c>
      <c r="F17" s="112">
        <v>18170</v>
      </c>
      <c r="G17" s="112">
        <v>18170</v>
      </c>
      <c r="H17" s="112">
        <v>27323</v>
      </c>
      <c r="I17" s="117">
        <v>16679</v>
      </c>
    </row>
    <row r="18" spans="1:9" ht="12.75">
      <c r="A18" s="3">
        <v>6</v>
      </c>
      <c r="B18" s="5" t="s">
        <v>47</v>
      </c>
      <c r="C18" s="43" t="s">
        <v>59</v>
      </c>
      <c r="D18" s="112">
        <v>2068274</v>
      </c>
      <c r="E18" s="112">
        <v>1827320</v>
      </c>
      <c r="F18" s="112">
        <v>68770</v>
      </c>
      <c r="G18" s="112">
        <v>68770</v>
      </c>
      <c r="H18" s="112">
        <v>103414</v>
      </c>
      <c r="I18" s="117">
        <v>31650</v>
      </c>
    </row>
    <row r="19" spans="1:9" ht="25.5">
      <c r="A19" s="3">
        <v>7</v>
      </c>
      <c r="B19" s="4" t="s">
        <v>54</v>
      </c>
      <c r="C19" s="43" t="s">
        <v>59</v>
      </c>
      <c r="D19" s="111">
        <v>574669</v>
      </c>
      <c r="E19" s="112">
        <v>507720</v>
      </c>
      <c r="F19" s="112">
        <v>19108</v>
      </c>
      <c r="G19" s="112">
        <v>19108</v>
      </c>
      <c r="H19" s="112">
        <v>28733</v>
      </c>
      <c r="I19" s="117">
        <v>8138</v>
      </c>
    </row>
    <row r="20" spans="1:9" ht="25.5">
      <c r="A20" s="3">
        <v>8</v>
      </c>
      <c r="B20" s="4" t="s">
        <v>53</v>
      </c>
      <c r="C20" s="43" t="s">
        <v>59</v>
      </c>
      <c r="D20" s="111">
        <v>645478</v>
      </c>
      <c r="E20" s="112">
        <v>570280</v>
      </c>
      <c r="F20" s="112">
        <v>21462</v>
      </c>
      <c r="G20" s="112">
        <v>21462</v>
      </c>
      <c r="H20" s="112">
        <v>32274</v>
      </c>
      <c r="I20" s="117">
        <v>4390</v>
      </c>
    </row>
    <row r="21" spans="1:9" ht="12.75">
      <c r="A21" s="3">
        <v>9</v>
      </c>
      <c r="B21" s="4" t="s">
        <v>29</v>
      </c>
      <c r="C21" s="43" t="s">
        <v>59</v>
      </c>
      <c r="D21" s="111">
        <v>475595</v>
      </c>
      <c r="E21" s="112">
        <v>420188</v>
      </c>
      <c r="F21" s="112">
        <v>15814</v>
      </c>
      <c r="G21" s="112">
        <v>15814</v>
      </c>
      <c r="H21" s="112">
        <v>23779</v>
      </c>
      <c r="I21" s="117">
        <v>2979</v>
      </c>
    </row>
    <row r="22" spans="1:9" ht="12.75">
      <c r="A22" s="3">
        <v>10</v>
      </c>
      <c r="B22" s="5" t="s">
        <v>11</v>
      </c>
      <c r="C22" s="43" t="s">
        <v>59</v>
      </c>
      <c r="D22" s="111">
        <v>443927</v>
      </c>
      <c r="E22" s="112">
        <v>392210</v>
      </c>
      <c r="F22" s="112">
        <v>14761</v>
      </c>
      <c r="G22" s="112">
        <v>14761</v>
      </c>
      <c r="H22" s="112">
        <v>22195</v>
      </c>
      <c r="I22" s="117">
        <v>0</v>
      </c>
    </row>
    <row r="23" spans="1:9" ht="12.75">
      <c r="A23" s="3">
        <v>11</v>
      </c>
      <c r="B23" s="4" t="s">
        <v>51</v>
      </c>
      <c r="C23" s="43" t="s">
        <v>59</v>
      </c>
      <c r="D23" s="111">
        <v>989481</v>
      </c>
      <c r="E23" s="112">
        <v>874207</v>
      </c>
      <c r="F23" s="112">
        <v>32900</v>
      </c>
      <c r="G23" s="112">
        <v>32900</v>
      </c>
      <c r="H23" s="112">
        <v>49474</v>
      </c>
      <c r="I23" s="117">
        <v>15519</v>
      </c>
    </row>
    <row r="24" spans="1:9" ht="12.75">
      <c r="A24" s="3">
        <v>12</v>
      </c>
      <c r="B24" s="4" t="s">
        <v>50</v>
      </c>
      <c r="C24" s="43" t="s">
        <v>59</v>
      </c>
      <c r="D24" s="111">
        <v>1020923</v>
      </c>
      <c r="E24" s="112">
        <v>901986</v>
      </c>
      <c r="F24" s="112">
        <v>33946</v>
      </c>
      <c r="G24" s="112">
        <v>33946</v>
      </c>
      <c r="H24" s="112">
        <v>51045</v>
      </c>
      <c r="I24" s="117">
        <v>17543</v>
      </c>
    </row>
    <row r="25" spans="1:9" ht="12.75">
      <c r="A25" s="3">
        <v>13</v>
      </c>
      <c r="B25" s="4" t="s">
        <v>40</v>
      </c>
      <c r="C25" s="43" t="s">
        <v>59</v>
      </c>
      <c r="D25" s="111">
        <v>753412</v>
      </c>
      <c r="E25" s="112">
        <v>665639</v>
      </c>
      <c r="F25" s="112">
        <v>25051</v>
      </c>
      <c r="G25" s="112">
        <v>25051</v>
      </c>
      <c r="H25" s="112">
        <v>37671</v>
      </c>
      <c r="I25" s="117">
        <v>12465</v>
      </c>
    </row>
    <row r="26" spans="1:9" ht="12.75">
      <c r="A26" s="3">
        <v>14</v>
      </c>
      <c r="B26" s="5" t="s">
        <v>13</v>
      </c>
      <c r="C26" s="43" t="s">
        <v>59</v>
      </c>
      <c r="D26" s="111">
        <v>251203</v>
      </c>
      <c r="E26" s="112">
        <v>221938</v>
      </c>
      <c r="F26" s="112">
        <v>8353</v>
      </c>
      <c r="G26" s="112">
        <v>8353</v>
      </c>
      <c r="H26" s="112">
        <v>12559</v>
      </c>
      <c r="I26" s="117">
        <v>8031</v>
      </c>
    </row>
    <row r="27" spans="1:9" ht="12.75">
      <c r="A27" s="3">
        <v>15</v>
      </c>
      <c r="B27" s="5" t="s">
        <v>10</v>
      </c>
      <c r="C27" s="43" t="s">
        <v>59</v>
      </c>
      <c r="D27" s="111">
        <v>896517</v>
      </c>
      <c r="E27" s="112">
        <v>792073</v>
      </c>
      <c r="F27" s="112">
        <v>29809</v>
      </c>
      <c r="G27" s="112">
        <v>29809</v>
      </c>
      <c r="H27" s="112">
        <v>44826</v>
      </c>
      <c r="I27" s="117">
        <v>17483</v>
      </c>
    </row>
    <row r="28" spans="1:9" ht="12.75">
      <c r="A28" s="3">
        <v>16</v>
      </c>
      <c r="B28" s="4" t="s">
        <v>45</v>
      </c>
      <c r="C28" s="43" t="s">
        <v>59</v>
      </c>
      <c r="D28" s="111">
        <v>1207483</v>
      </c>
      <c r="E28" s="112">
        <v>1066811</v>
      </c>
      <c r="F28" s="112">
        <v>40149</v>
      </c>
      <c r="G28" s="112">
        <v>40149</v>
      </c>
      <c r="H28" s="112">
        <v>60374</v>
      </c>
      <c r="I28" s="117">
        <v>17967</v>
      </c>
    </row>
    <row r="29" spans="1:9" ht="12.75">
      <c r="A29" s="3">
        <v>17</v>
      </c>
      <c r="B29" s="4" t="s">
        <v>41</v>
      </c>
      <c r="C29" s="43" t="s">
        <v>59</v>
      </c>
      <c r="D29" s="111">
        <v>1267425</v>
      </c>
      <c r="E29" s="112">
        <v>1119769</v>
      </c>
      <c r="F29" s="112">
        <v>42142</v>
      </c>
      <c r="G29" s="112">
        <v>42142</v>
      </c>
      <c r="H29" s="112">
        <v>63372</v>
      </c>
      <c r="I29" s="117">
        <v>13228</v>
      </c>
    </row>
    <row r="30" spans="1:9" ht="12.75">
      <c r="A30" s="3">
        <v>18</v>
      </c>
      <c r="B30" s="4" t="s">
        <v>43</v>
      </c>
      <c r="C30" s="43" t="s">
        <v>59</v>
      </c>
      <c r="D30" s="111">
        <v>476745</v>
      </c>
      <c r="E30" s="112">
        <v>421204</v>
      </c>
      <c r="F30" s="112">
        <v>15851</v>
      </c>
      <c r="G30" s="112">
        <v>15851</v>
      </c>
      <c r="H30" s="112">
        <v>23839</v>
      </c>
      <c r="I30" s="117">
        <v>10104</v>
      </c>
    </row>
    <row r="31" spans="1:9" ht="12.75">
      <c r="A31" s="3">
        <v>19</v>
      </c>
      <c r="B31" s="4" t="s">
        <v>37</v>
      </c>
      <c r="C31" s="43" t="s">
        <v>59</v>
      </c>
      <c r="D31" s="111">
        <v>514276</v>
      </c>
      <c r="E31" s="112">
        <v>454363</v>
      </c>
      <c r="F31" s="112">
        <v>17100</v>
      </c>
      <c r="G31" s="112">
        <v>17100</v>
      </c>
      <c r="H31" s="112">
        <v>25713</v>
      </c>
      <c r="I31" s="117">
        <v>4842</v>
      </c>
    </row>
    <row r="32" spans="1:9" ht="12.75">
      <c r="A32" s="3">
        <v>20</v>
      </c>
      <c r="B32" s="32" t="s">
        <v>15</v>
      </c>
      <c r="C32" s="43" t="s">
        <v>59</v>
      </c>
      <c r="D32" s="111">
        <v>842908</v>
      </c>
      <c r="E32" s="112">
        <v>744710</v>
      </c>
      <c r="F32" s="112">
        <v>28027</v>
      </c>
      <c r="G32" s="112">
        <v>28027</v>
      </c>
      <c r="H32" s="112">
        <v>42144</v>
      </c>
      <c r="I32" s="117">
        <v>25481</v>
      </c>
    </row>
    <row r="33" spans="1:9" ht="12.75">
      <c r="A33" s="3">
        <v>21</v>
      </c>
      <c r="B33" s="5" t="s">
        <v>8</v>
      </c>
      <c r="C33" s="43" t="s">
        <v>59</v>
      </c>
      <c r="D33" s="111">
        <v>804484</v>
      </c>
      <c r="E33" s="112">
        <v>710762</v>
      </c>
      <c r="F33" s="112">
        <v>26749</v>
      </c>
      <c r="G33" s="112">
        <v>26749</v>
      </c>
      <c r="H33" s="112">
        <v>40224</v>
      </c>
      <c r="I33" s="117">
        <v>9410</v>
      </c>
    </row>
    <row r="34" spans="1:9" ht="12.75">
      <c r="A34" s="3">
        <v>22</v>
      </c>
      <c r="B34" s="4" t="s">
        <v>42</v>
      </c>
      <c r="C34" s="43" t="s">
        <v>59</v>
      </c>
      <c r="D34" s="111">
        <v>1038511</v>
      </c>
      <c r="E34" s="112">
        <v>917524</v>
      </c>
      <c r="F34" s="112">
        <v>34530</v>
      </c>
      <c r="G34" s="112">
        <v>34530</v>
      </c>
      <c r="H34" s="112">
        <v>51927</v>
      </c>
      <c r="I34" s="117">
        <v>5519</v>
      </c>
    </row>
    <row r="35" spans="1:9" ht="12.75">
      <c r="A35" s="3">
        <v>23</v>
      </c>
      <c r="B35" s="5" t="s">
        <v>17</v>
      </c>
      <c r="C35" s="43" t="s">
        <v>59</v>
      </c>
      <c r="D35" s="111">
        <v>1353372</v>
      </c>
      <c r="E35" s="112">
        <v>1195704</v>
      </c>
      <c r="F35" s="112">
        <v>44999</v>
      </c>
      <c r="G35" s="112">
        <v>44999</v>
      </c>
      <c r="H35" s="112">
        <v>67670</v>
      </c>
      <c r="I35" s="117">
        <v>19573</v>
      </c>
    </row>
    <row r="36" spans="1:9" ht="12.75">
      <c r="A36" s="3">
        <v>24</v>
      </c>
      <c r="B36" s="5" t="s">
        <v>34</v>
      </c>
      <c r="C36" s="43" t="s">
        <v>59</v>
      </c>
      <c r="D36" s="111">
        <v>1402680</v>
      </c>
      <c r="E36" s="112">
        <v>1239267</v>
      </c>
      <c r="F36" s="112">
        <v>46639</v>
      </c>
      <c r="G36" s="112">
        <v>46639</v>
      </c>
      <c r="H36" s="112">
        <v>70135</v>
      </c>
      <c r="I36" s="117">
        <v>16301</v>
      </c>
    </row>
    <row r="37" spans="1:9" ht="12.75">
      <c r="A37" s="3">
        <v>25</v>
      </c>
      <c r="B37" s="5" t="s">
        <v>49</v>
      </c>
      <c r="C37" s="43" t="s">
        <v>59</v>
      </c>
      <c r="D37" s="112">
        <v>1179803</v>
      </c>
      <c r="E37" s="112">
        <v>1042356</v>
      </c>
      <c r="F37" s="112">
        <v>39228</v>
      </c>
      <c r="G37" s="112">
        <v>39228</v>
      </c>
      <c r="H37" s="112">
        <v>58991</v>
      </c>
      <c r="I37" s="117">
        <v>25817</v>
      </c>
    </row>
    <row r="38" spans="1:9" ht="12.75">
      <c r="A38" s="3">
        <v>26</v>
      </c>
      <c r="B38" s="5" t="s">
        <v>32</v>
      </c>
      <c r="C38" s="43" t="s">
        <v>59</v>
      </c>
      <c r="D38" s="111">
        <v>1132222</v>
      </c>
      <c r="E38" s="112">
        <v>1000318</v>
      </c>
      <c r="F38" s="112">
        <v>37646</v>
      </c>
      <c r="G38" s="112">
        <v>37646</v>
      </c>
      <c r="H38" s="112">
        <v>56612</v>
      </c>
      <c r="I38" s="117">
        <v>13262</v>
      </c>
    </row>
    <row r="39" spans="1:9" ht="12.75">
      <c r="A39" s="3">
        <v>27</v>
      </c>
      <c r="B39" s="5" t="s">
        <v>44</v>
      </c>
      <c r="C39" s="43" t="s">
        <v>59</v>
      </c>
      <c r="D39" s="111">
        <v>1393068</v>
      </c>
      <c r="E39" s="112">
        <v>1230775</v>
      </c>
      <c r="F39" s="112">
        <v>46320</v>
      </c>
      <c r="G39" s="112">
        <v>46320</v>
      </c>
      <c r="H39" s="112">
        <v>69653</v>
      </c>
      <c r="I39" s="117">
        <v>20697</v>
      </c>
    </row>
    <row r="40" spans="1:9" ht="12.75">
      <c r="A40" s="3">
        <v>28</v>
      </c>
      <c r="B40" s="5" t="s">
        <v>19</v>
      </c>
      <c r="C40" s="43" t="s">
        <v>59</v>
      </c>
      <c r="D40" s="111">
        <v>1061357</v>
      </c>
      <c r="E40" s="112">
        <v>937709</v>
      </c>
      <c r="F40" s="112">
        <v>35290</v>
      </c>
      <c r="G40" s="112">
        <v>35290</v>
      </c>
      <c r="H40" s="112">
        <v>53068</v>
      </c>
      <c r="I40" s="117">
        <v>16067</v>
      </c>
    </row>
    <row r="41" spans="1:9" ht="12.75">
      <c r="A41" s="3">
        <v>29</v>
      </c>
      <c r="B41" s="5" t="s">
        <v>22</v>
      </c>
      <c r="C41" s="43" t="s">
        <v>59</v>
      </c>
      <c r="D41" s="111">
        <v>1429667</v>
      </c>
      <c r="E41" s="112">
        <v>1263111</v>
      </c>
      <c r="F41" s="112">
        <v>47536</v>
      </c>
      <c r="G41" s="112">
        <v>47536</v>
      </c>
      <c r="H41" s="112">
        <v>71484</v>
      </c>
      <c r="I41" s="117">
        <v>62709</v>
      </c>
    </row>
    <row r="42" spans="1:9" ht="12.75">
      <c r="A42" s="3">
        <v>30</v>
      </c>
      <c r="B42" s="5" t="s">
        <v>23</v>
      </c>
      <c r="C42" s="43" t="s">
        <v>59</v>
      </c>
      <c r="D42" s="111">
        <v>558807</v>
      </c>
      <c r="E42" s="112">
        <v>493706</v>
      </c>
      <c r="F42" s="112">
        <v>18580</v>
      </c>
      <c r="G42" s="112">
        <v>18580</v>
      </c>
      <c r="H42" s="112">
        <v>27941</v>
      </c>
      <c r="I42" s="117">
        <v>11726</v>
      </c>
    </row>
    <row r="43" spans="1:9" ht="12.75">
      <c r="A43" s="3">
        <v>31</v>
      </c>
      <c r="B43" s="5" t="s">
        <v>33</v>
      </c>
      <c r="C43" s="43" t="s">
        <v>59</v>
      </c>
      <c r="D43" s="115">
        <v>246635</v>
      </c>
      <c r="E43" s="112">
        <v>217902</v>
      </c>
      <c r="F43" s="112">
        <v>8200</v>
      </c>
      <c r="G43" s="112">
        <v>8200</v>
      </c>
      <c r="H43" s="112">
        <v>12333</v>
      </c>
      <c r="I43" s="117">
        <v>0</v>
      </c>
    </row>
    <row r="44" spans="1:9" ht="12.75">
      <c r="A44" s="3">
        <v>32</v>
      </c>
      <c r="B44" s="5" t="s">
        <v>9</v>
      </c>
      <c r="C44" s="43" t="s">
        <v>59</v>
      </c>
      <c r="D44" s="111">
        <v>373715</v>
      </c>
      <c r="E44" s="112">
        <v>330177</v>
      </c>
      <c r="F44" s="112">
        <v>12426</v>
      </c>
      <c r="G44" s="112">
        <v>12426</v>
      </c>
      <c r="H44" s="112">
        <v>18686</v>
      </c>
      <c r="I44" s="117">
        <v>9235</v>
      </c>
    </row>
    <row r="45" spans="1:9" ht="12.75">
      <c r="A45" s="3">
        <v>33</v>
      </c>
      <c r="B45" s="5" t="s">
        <v>82</v>
      </c>
      <c r="C45" s="43" t="s">
        <v>59</v>
      </c>
      <c r="D45" s="116">
        <v>52697</v>
      </c>
      <c r="E45" s="117">
        <v>0</v>
      </c>
      <c r="F45" s="117">
        <v>0</v>
      </c>
      <c r="G45" s="117">
        <v>52697</v>
      </c>
      <c r="H45" s="117">
        <v>0</v>
      </c>
      <c r="I45" s="117">
        <v>0</v>
      </c>
    </row>
    <row r="46" spans="1:9" ht="12.75">
      <c r="A46" s="3">
        <v>34</v>
      </c>
      <c r="B46" s="5" t="s">
        <v>83</v>
      </c>
      <c r="C46" s="43" t="s">
        <v>59</v>
      </c>
      <c r="D46" s="116">
        <v>380944</v>
      </c>
      <c r="E46" s="117">
        <v>0</v>
      </c>
      <c r="F46" s="117">
        <v>0</v>
      </c>
      <c r="G46" s="117">
        <v>380944</v>
      </c>
      <c r="H46" s="117">
        <v>0</v>
      </c>
      <c r="I46" s="117">
        <v>0</v>
      </c>
    </row>
    <row r="47" spans="1:9" ht="12.75">
      <c r="A47" s="3">
        <v>35</v>
      </c>
      <c r="B47" s="5" t="s">
        <v>84</v>
      </c>
      <c r="C47" s="43" t="s">
        <v>59</v>
      </c>
      <c r="D47" s="116">
        <v>183190</v>
      </c>
      <c r="E47" s="117">
        <v>0</v>
      </c>
      <c r="F47" s="117">
        <v>0</v>
      </c>
      <c r="G47" s="116">
        <v>183190</v>
      </c>
      <c r="H47" s="117">
        <v>0</v>
      </c>
      <c r="I47" s="117">
        <v>0</v>
      </c>
    </row>
    <row r="48" spans="1:9" ht="12.75">
      <c r="A48" s="3">
        <v>36</v>
      </c>
      <c r="B48" s="5" t="s">
        <v>85</v>
      </c>
      <c r="C48" s="43" t="s">
        <v>59</v>
      </c>
      <c r="D48" s="116">
        <v>61220</v>
      </c>
      <c r="E48" s="117">
        <v>0</v>
      </c>
      <c r="F48" s="117">
        <v>0</v>
      </c>
      <c r="G48" s="116">
        <v>61220</v>
      </c>
      <c r="H48" s="117">
        <v>0</v>
      </c>
      <c r="I48" s="117">
        <v>0</v>
      </c>
    </row>
    <row r="49" spans="1:9" ht="12.75">
      <c r="A49" s="3">
        <v>37</v>
      </c>
      <c r="B49" s="5" t="s">
        <v>86</v>
      </c>
      <c r="C49" s="43" t="s">
        <v>59</v>
      </c>
      <c r="D49" s="116">
        <v>201310</v>
      </c>
      <c r="E49" s="117">
        <v>0</v>
      </c>
      <c r="F49" s="117">
        <v>0</v>
      </c>
      <c r="G49" s="117">
        <v>191245</v>
      </c>
      <c r="H49" s="117">
        <v>10065</v>
      </c>
      <c r="I49" s="117">
        <v>4329</v>
      </c>
    </row>
    <row r="50" spans="1:9" ht="12.75">
      <c r="A50" s="3">
        <v>38</v>
      </c>
      <c r="B50" s="5" t="s">
        <v>87</v>
      </c>
      <c r="C50" s="43" t="s">
        <v>59</v>
      </c>
      <c r="D50" s="116">
        <v>455722</v>
      </c>
      <c r="E50" s="117">
        <v>0</v>
      </c>
      <c r="F50" s="117">
        <v>0</v>
      </c>
      <c r="G50" s="117">
        <v>319006</v>
      </c>
      <c r="H50" s="117">
        <v>136716</v>
      </c>
      <c r="I50" s="117">
        <v>35450</v>
      </c>
    </row>
    <row r="51" spans="1:9" ht="12.75">
      <c r="A51" s="3">
        <v>39</v>
      </c>
      <c r="B51" s="5" t="s">
        <v>88</v>
      </c>
      <c r="C51" s="43" t="s">
        <v>59</v>
      </c>
      <c r="D51" s="116">
        <v>2188420</v>
      </c>
      <c r="E51" s="117">
        <v>0</v>
      </c>
      <c r="F51" s="117">
        <v>0</v>
      </c>
      <c r="G51" s="117">
        <v>1706968</v>
      </c>
      <c r="H51" s="117">
        <v>481452</v>
      </c>
      <c r="I51" s="117">
        <v>51474</v>
      </c>
    </row>
    <row r="52" spans="1:9" ht="12.75">
      <c r="A52" s="3">
        <v>40</v>
      </c>
      <c r="B52" s="5" t="s">
        <v>89</v>
      </c>
      <c r="C52" s="43" t="s">
        <v>59</v>
      </c>
      <c r="D52" s="116">
        <v>724350</v>
      </c>
      <c r="E52" s="117">
        <v>0</v>
      </c>
      <c r="F52" s="117">
        <v>0</v>
      </c>
      <c r="G52" s="117">
        <v>564993</v>
      </c>
      <c r="H52" s="117">
        <v>159357</v>
      </c>
      <c r="I52" s="117">
        <v>53387</v>
      </c>
    </row>
    <row r="53" spans="1:9" ht="12.75">
      <c r="A53" s="3">
        <v>41</v>
      </c>
      <c r="B53" s="5" t="s">
        <v>193</v>
      </c>
      <c r="C53" s="43" t="s">
        <v>59</v>
      </c>
      <c r="D53" s="116">
        <v>290870</v>
      </c>
      <c r="E53" s="117">
        <v>0</v>
      </c>
      <c r="F53" s="117">
        <v>0</v>
      </c>
      <c r="G53" s="117">
        <v>290870</v>
      </c>
      <c r="H53" s="117">
        <v>0</v>
      </c>
      <c r="I53" s="117">
        <v>0</v>
      </c>
    </row>
    <row r="54" spans="1:9" ht="12.75">
      <c r="A54" s="3">
        <v>42</v>
      </c>
      <c r="B54" s="5" t="s">
        <v>90</v>
      </c>
      <c r="C54" s="43" t="s">
        <v>59</v>
      </c>
      <c r="D54" s="116">
        <v>441350</v>
      </c>
      <c r="E54" s="117">
        <v>0</v>
      </c>
      <c r="F54" s="117">
        <v>0</v>
      </c>
      <c r="G54" s="117">
        <v>344253</v>
      </c>
      <c r="H54" s="117">
        <v>97097</v>
      </c>
      <c r="I54" s="117">
        <v>21321</v>
      </c>
    </row>
    <row r="55" spans="1:9" ht="12.75">
      <c r="A55" s="3">
        <v>43</v>
      </c>
      <c r="B55" s="5" t="s">
        <v>194</v>
      </c>
      <c r="C55" s="43" t="s">
        <v>59</v>
      </c>
      <c r="D55" s="116">
        <v>938220</v>
      </c>
      <c r="E55" s="117">
        <v>0</v>
      </c>
      <c r="F55" s="117">
        <v>0</v>
      </c>
      <c r="G55" s="117">
        <v>731812</v>
      </c>
      <c r="H55" s="117">
        <v>206408</v>
      </c>
      <c r="I55" s="117">
        <v>29228</v>
      </c>
    </row>
    <row r="56" spans="1:9" ht="12.75">
      <c r="A56" s="3">
        <v>44</v>
      </c>
      <c r="B56" s="5" t="s">
        <v>91</v>
      </c>
      <c r="C56" s="43" t="s">
        <v>59</v>
      </c>
      <c r="D56" s="116">
        <v>362160</v>
      </c>
      <c r="E56" s="117">
        <v>0</v>
      </c>
      <c r="F56" s="117">
        <v>0</v>
      </c>
      <c r="G56" s="117">
        <v>344052</v>
      </c>
      <c r="H56" s="117">
        <v>18108</v>
      </c>
      <c r="I56" s="117">
        <v>6907</v>
      </c>
    </row>
    <row r="57" spans="1:9" ht="12.75">
      <c r="A57" s="3">
        <v>45</v>
      </c>
      <c r="B57" s="5" t="s">
        <v>92</v>
      </c>
      <c r="C57" s="43" t="s">
        <v>59</v>
      </c>
      <c r="D57" s="116">
        <v>222000</v>
      </c>
      <c r="E57" s="117">
        <v>0</v>
      </c>
      <c r="F57" s="117">
        <v>0</v>
      </c>
      <c r="G57" s="117">
        <v>155400</v>
      </c>
      <c r="H57" s="117">
        <v>66600</v>
      </c>
      <c r="I57" s="117">
        <v>51488</v>
      </c>
    </row>
    <row r="58" spans="1:9" ht="12.75">
      <c r="A58" s="3">
        <v>46</v>
      </c>
      <c r="B58" s="5" t="s">
        <v>93</v>
      </c>
      <c r="C58" s="43" t="s">
        <v>59</v>
      </c>
      <c r="D58" s="116">
        <v>233000</v>
      </c>
      <c r="E58" s="117">
        <v>0</v>
      </c>
      <c r="F58" s="117">
        <v>0</v>
      </c>
      <c r="G58" s="117">
        <v>209700</v>
      </c>
      <c r="H58" s="117">
        <v>23300</v>
      </c>
      <c r="I58" s="117">
        <v>0</v>
      </c>
    </row>
    <row r="59" spans="1:9" ht="25.5">
      <c r="A59" s="3">
        <v>47</v>
      </c>
      <c r="B59" s="4" t="s">
        <v>94</v>
      </c>
      <c r="C59" s="43" t="s">
        <v>59</v>
      </c>
      <c r="D59" s="116">
        <v>98690</v>
      </c>
      <c r="E59" s="117">
        <v>87193</v>
      </c>
      <c r="F59" s="117">
        <v>3281</v>
      </c>
      <c r="G59" s="117">
        <v>3281</v>
      </c>
      <c r="H59" s="117">
        <v>4935</v>
      </c>
      <c r="I59" s="117">
        <v>1966</v>
      </c>
    </row>
    <row r="60" spans="1:9" ht="24.75" customHeight="1">
      <c r="A60" s="3">
        <v>48</v>
      </c>
      <c r="B60" s="5" t="s">
        <v>95</v>
      </c>
      <c r="C60" s="43" t="s">
        <v>59</v>
      </c>
      <c r="D60" s="116">
        <v>55530</v>
      </c>
      <c r="E60" s="117">
        <v>49061</v>
      </c>
      <c r="F60" s="117">
        <v>1846</v>
      </c>
      <c r="G60" s="117">
        <v>1846</v>
      </c>
      <c r="H60" s="117">
        <v>2777</v>
      </c>
      <c r="I60" s="117">
        <v>951</v>
      </c>
    </row>
    <row r="61" spans="1:9" ht="12.75">
      <c r="A61" s="3">
        <v>49</v>
      </c>
      <c r="B61" s="5" t="s">
        <v>96</v>
      </c>
      <c r="C61" s="43" t="s">
        <v>59</v>
      </c>
      <c r="D61" s="116">
        <v>19460</v>
      </c>
      <c r="E61" s="117">
        <v>17193</v>
      </c>
      <c r="F61" s="117">
        <v>647</v>
      </c>
      <c r="G61" s="117">
        <v>647</v>
      </c>
      <c r="H61" s="117">
        <v>973</v>
      </c>
      <c r="I61" s="117">
        <v>470</v>
      </c>
    </row>
    <row r="62" spans="1:9" ht="23.25" customHeight="1">
      <c r="A62" s="3">
        <v>50</v>
      </c>
      <c r="B62" s="5" t="s">
        <v>97</v>
      </c>
      <c r="C62" s="43" t="s">
        <v>59</v>
      </c>
      <c r="D62" s="116">
        <v>26191</v>
      </c>
      <c r="E62" s="117">
        <v>23139</v>
      </c>
      <c r="F62" s="117">
        <v>871</v>
      </c>
      <c r="G62" s="117">
        <v>871</v>
      </c>
      <c r="H62" s="117">
        <v>1310</v>
      </c>
      <c r="I62" s="117">
        <v>346</v>
      </c>
    </row>
    <row r="63" spans="1:9" ht="12.75">
      <c r="A63" s="3">
        <v>51</v>
      </c>
      <c r="B63" s="5" t="s">
        <v>98</v>
      </c>
      <c r="C63" s="43" t="s">
        <v>59</v>
      </c>
      <c r="D63" s="116">
        <v>43400</v>
      </c>
      <c r="E63" s="117">
        <v>38344</v>
      </c>
      <c r="F63" s="117">
        <v>1443</v>
      </c>
      <c r="G63" s="117">
        <v>1443</v>
      </c>
      <c r="H63" s="117">
        <v>2170</v>
      </c>
      <c r="I63" s="117">
        <v>1211</v>
      </c>
    </row>
    <row r="64" spans="1:9" ht="12.75">
      <c r="A64" s="3">
        <v>52</v>
      </c>
      <c r="B64" s="5" t="s">
        <v>99</v>
      </c>
      <c r="C64" s="43" t="s">
        <v>59</v>
      </c>
      <c r="D64" s="116">
        <v>114700</v>
      </c>
      <c r="E64" s="117">
        <v>101337</v>
      </c>
      <c r="F64" s="117">
        <v>3814</v>
      </c>
      <c r="G64" s="117">
        <v>3814</v>
      </c>
      <c r="H64" s="117">
        <v>5735</v>
      </c>
      <c r="I64" s="117">
        <v>1509</v>
      </c>
    </row>
    <row r="65" spans="1:9" ht="12.75">
      <c r="A65" s="3">
        <v>53</v>
      </c>
      <c r="B65" s="5" t="s">
        <v>100</v>
      </c>
      <c r="C65" s="43" t="s">
        <v>59</v>
      </c>
      <c r="D65" s="116">
        <v>47280</v>
      </c>
      <c r="E65" s="117">
        <v>41772</v>
      </c>
      <c r="F65" s="117">
        <v>1572</v>
      </c>
      <c r="G65" s="117">
        <v>1572</v>
      </c>
      <c r="H65" s="117">
        <v>2364</v>
      </c>
      <c r="I65" s="117">
        <v>774</v>
      </c>
    </row>
    <row r="66" spans="1:9" ht="12.75">
      <c r="A66" s="3">
        <v>54</v>
      </c>
      <c r="B66" s="5" t="s">
        <v>101</v>
      </c>
      <c r="C66" s="43" t="s">
        <v>59</v>
      </c>
      <c r="D66" s="116">
        <v>7067</v>
      </c>
      <c r="E66" s="117">
        <v>6244</v>
      </c>
      <c r="F66" s="117">
        <v>235</v>
      </c>
      <c r="G66" s="117">
        <v>235</v>
      </c>
      <c r="H66" s="117">
        <v>353</v>
      </c>
      <c r="I66" s="117">
        <v>98</v>
      </c>
    </row>
    <row r="67" spans="1:9" ht="12.75">
      <c r="A67" s="3">
        <v>55</v>
      </c>
      <c r="B67" s="5" t="s">
        <v>102</v>
      </c>
      <c r="C67" s="43" t="s">
        <v>59</v>
      </c>
      <c r="D67" s="116">
        <v>3280</v>
      </c>
      <c r="E67" s="117">
        <v>2898</v>
      </c>
      <c r="F67" s="117">
        <v>109</v>
      </c>
      <c r="G67" s="117">
        <v>109</v>
      </c>
      <c r="H67" s="117">
        <v>164</v>
      </c>
      <c r="I67" s="117">
        <v>22</v>
      </c>
    </row>
    <row r="68" spans="1:9" ht="12.75">
      <c r="A68" s="3">
        <v>56</v>
      </c>
      <c r="B68" s="5" t="s">
        <v>103</v>
      </c>
      <c r="C68" s="43" t="s">
        <v>59</v>
      </c>
      <c r="D68" s="116">
        <v>101641</v>
      </c>
      <c r="E68" s="117">
        <v>89799</v>
      </c>
      <c r="F68" s="117">
        <v>3380</v>
      </c>
      <c r="G68" s="117">
        <v>3380</v>
      </c>
      <c r="H68" s="117">
        <v>5082</v>
      </c>
      <c r="I68" s="117">
        <v>1277</v>
      </c>
    </row>
    <row r="69" spans="1:9" ht="12.75">
      <c r="A69" s="3">
        <v>57</v>
      </c>
      <c r="B69" s="5" t="s">
        <v>104</v>
      </c>
      <c r="C69" s="43" t="s">
        <v>59</v>
      </c>
      <c r="D69" s="116">
        <v>490200</v>
      </c>
      <c r="E69" s="117">
        <v>433092</v>
      </c>
      <c r="F69" s="117">
        <v>16299</v>
      </c>
      <c r="G69" s="117">
        <v>16299</v>
      </c>
      <c r="H69" s="117">
        <v>24510</v>
      </c>
      <c r="I69" s="117">
        <v>18322</v>
      </c>
    </row>
    <row r="70" spans="1:9" ht="12.75">
      <c r="A70" s="3">
        <v>58</v>
      </c>
      <c r="B70" s="5" t="s">
        <v>105</v>
      </c>
      <c r="C70" s="43" t="s">
        <v>59</v>
      </c>
      <c r="D70" s="116">
        <v>18659</v>
      </c>
      <c r="E70" s="117">
        <v>16486</v>
      </c>
      <c r="F70" s="117">
        <v>620</v>
      </c>
      <c r="G70" s="117">
        <v>620</v>
      </c>
      <c r="H70" s="117">
        <v>933</v>
      </c>
      <c r="I70" s="117">
        <v>303</v>
      </c>
    </row>
    <row r="71" spans="1:9" ht="12.75">
      <c r="A71" s="3">
        <v>59</v>
      </c>
      <c r="B71" s="5" t="s">
        <v>106</v>
      </c>
      <c r="C71" s="43" t="s">
        <v>59</v>
      </c>
      <c r="D71" s="116">
        <v>29599</v>
      </c>
      <c r="E71" s="117">
        <v>26151</v>
      </c>
      <c r="F71" s="117">
        <v>984</v>
      </c>
      <c r="G71" s="117">
        <v>984</v>
      </c>
      <c r="H71" s="117">
        <v>1480</v>
      </c>
      <c r="I71" s="117">
        <v>517</v>
      </c>
    </row>
    <row r="72" spans="1:9" ht="12.75">
      <c r="A72" s="3">
        <v>60</v>
      </c>
      <c r="B72" s="5" t="s">
        <v>107</v>
      </c>
      <c r="C72" s="43" t="s">
        <v>59</v>
      </c>
      <c r="D72" s="116">
        <v>52360</v>
      </c>
      <c r="E72" s="117">
        <v>46260</v>
      </c>
      <c r="F72" s="117">
        <v>1741</v>
      </c>
      <c r="G72" s="117">
        <v>1741</v>
      </c>
      <c r="H72" s="117">
        <v>2618</v>
      </c>
      <c r="I72" s="117">
        <v>1598</v>
      </c>
    </row>
    <row r="73" spans="1:9" ht="12.75">
      <c r="A73" s="3">
        <v>61</v>
      </c>
      <c r="B73" s="5" t="s">
        <v>108</v>
      </c>
      <c r="C73" s="43" t="s">
        <v>59</v>
      </c>
      <c r="D73" s="116">
        <v>134070</v>
      </c>
      <c r="E73" s="117">
        <v>118451</v>
      </c>
      <c r="F73" s="117">
        <v>4458</v>
      </c>
      <c r="G73" s="117">
        <v>4458</v>
      </c>
      <c r="H73" s="117">
        <v>6703</v>
      </c>
      <c r="I73" s="117">
        <v>1519</v>
      </c>
    </row>
    <row r="74" spans="1:9" ht="12.75">
      <c r="A74" s="3">
        <v>62</v>
      </c>
      <c r="B74" s="5" t="s">
        <v>109</v>
      </c>
      <c r="C74" s="43" t="s">
        <v>59</v>
      </c>
      <c r="D74" s="116">
        <v>20450</v>
      </c>
      <c r="E74" s="117">
        <v>18068</v>
      </c>
      <c r="F74" s="117">
        <v>680</v>
      </c>
      <c r="G74" s="117">
        <v>680</v>
      </c>
      <c r="H74" s="117">
        <v>1022</v>
      </c>
      <c r="I74" s="117">
        <v>283</v>
      </c>
    </row>
    <row r="75" spans="1:9" ht="12.75">
      <c r="A75" s="3" t="s">
        <v>241</v>
      </c>
      <c r="B75" s="5" t="s">
        <v>242</v>
      </c>
      <c r="C75" s="43" t="s">
        <v>59</v>
      </c>
      <c r="D75" s="166">
        <v>676700</v>
      </c>
      <c r="E75" s="117">
        <v>0</v>
      </c>
      <c r="F75" s="117">
        <v>0</v>
      </c>
      <c r="G75" s="117">
        <v>676700</v>
      </c>
      <c r="H75" s="117">
        <v>0</v>
      </c>
      <c r="I75" s="117">
        <v>0</v>
      </c>
    </row>
    <row r="76" spans="1:9" ht="12.75">
      <c r="A76" s="3">
        <v>63</v>
      </c>
      <c r="B76" s="158" t="s">
        <v>273</v>
      </c>
      <c r="C76" s="43" t="s">
        <v>59</v>
      </c>
      <c r="D76" s="142">
        <v>347200</v>
      </c>
      <c r="E76" s="142">
        <v>306752</v>
      </c>
      <c r="F76" s="142">
        <v>11544</v>
      </c>
      <c r="G76" s="142">
        <v>11544</v>
      </c>
      <c r="H76" s="142">
        <v>17360</v>
      </c>
      <c r="I76" s="142">
        <v>8769.507320178229</v>
      </c>
    </row>
    <row r="77" spans="1:9" ht="12.75">
      <c r="A77" s="3">
        <v>64</v>
      </c>
      <c r="B77" s="158" t="s">
        <v>274</v>
      </c>
      <c r="C77" s="43" t="s">
        <v>59</v>
      </c>
      <c r="D77" s="142">
        <v>172850</v>
      </c>
      <c r="E77" s="142">
        <v>152712</v>
      </c>
      <c r="F77" s="142">
        <v>5748</v>
      </c>
      <c r="G77" s="142">
        <v>5748</v>
      </c>
      <c r="H77" s="142">
        <v>8642</v>
      </c>
      <c r="I77" s="142">
        <v>0</v>
      </c>
    </row>
    <row r="78" spans="1:9" ht="12.75">
      <c r="A78" s="3">
        <v>65</v>
      </c>
      <c r="B78" s="158" t="s">
        <v>275</v>
      </c>
      <c r="C78" s="43" t="s">
        <v>59</v>
      </c>
      <c r="D78" s="142">
        <v>1228760</v>
      </c>
      <c r="E78" s="142">
        <v>1085608</v>
      </c>
      <c r="F78" s="142">
        <v>40857</v>
      </c>
      <c r="G78" s="142">
        <v>40857</v>
      </c>
      <c r="H78" s="142">
        <v>61438</v>
      </c>
      <c r="I78" s="142">
        <v>6980.122028192719</v>
      </c>
    </row>
    <row r="79" spans="1:9" ht="12.75">
      <c r="A79" s="3">
        <v>66</v>
      </c>
      <c r="B79" s="158" t="s">
        <v>276</v>
      </c>
      <c r="C79" s="43" t="s">
        <v>59</v>
      </c>
      <c r="D79" s="142">
        <v>1379960</v>
      </c>
      <c r="E79" s="142">
        <v>1219194</v>
      </c>
      <c r="F79" s="142">
        <v>45884</v>
      </c>
      <c r="G79" s="142">
        <v>45884</v>
      </c>
      <c r="H79" s="142">
        <v>68998</v>
      </c>
      <c r="I79" s="142">
        <v>12130.090608616367</v>
      </c>
    </row>
    <row r="80" spans="1:9" ht="12.75">
      <c r="A80" s="3">
        <v>67</v>
      </c>
      <c r="B80" s="159" t="s">
        <v>277</v>
      </c>
      <c r="C80" s="43" t="s">
        <v>59</v>
      </c>
      <c r="D80" s="142">
        <v>801190</v>
      </c>
      <c r="E80" s="142">
        <v>707850</v>
      </c>
      <c r="F80" s="142">
        <v>26640</v>
      </c>
      <c r="G80" s="142">
        <v>26640</v>
      </c>
      <c r="H80" s="142">
        <v>40060</v>
      </c>
      <c r="I80" s="142">
        <v>2768.8840579710154</v>
      </c>
    </row>
    <row r="81" spans="1:9" ht="12.75">
      <c r="A81" s="3">
        <v>68</v>
      </c>
      <c r="B81" s="160" t="s">
        <v>278</v>
      </c>
      <c r="C81" s="43" t="s">
        <v>59</v>
      </c>
      <c r="D81" s="142">
        <v>575020</v>
      </c>
      <c r="E81" s="142">
        <v>508031</v>
      </c>
      <c r="F81" s="142">
        <v>19119</v>
      </c>
      <c r="G81" s="142">
        <v>19119</v>
      </c>
      <c r="H81" s="142">
        <v>28751</v>
      </c>
      <c r="I81" s="142">
        <v>15899.507200104254</v>
      </c>
    </row>
    <row r="82" spans="1:9" ht="12.75">
      <c r="A82" s="3">
        <v>69</v>
      </c>
      <c r="B82" s="160" t="s">
        <v>284</v>
      </c>
      <c r="C82" s="43" t="s">
        <v>59</v>
      </c>
      <c r="D82" s="142">
        <v>405250</v>
      </c>
      <c r="E82" s="117">
        <v>358037</v>
      </c>
      <c r="F82" s="117">
        <v>13475</v>
      </c>
      <c r="G82" s="117">
        <v>13475</v>
      </c>
      <c r="H82" s="117">
        <f>D82*5/100</f>
        <v>20262.5</v>
      </c>
      <c r="I82" s="142">
        <v>11197.578212290506</v>
      </c>
    </row>
    <row r="83" spans="1:9" ht="12.75">
      <c r="A83" s="3">
        <v>70</v>
      </c>
      <c r="B83" s="160" t="s">
        <v>285</v>
      </c>
      <c r="C83" s="43" t="s">
        <v>59</v>
      </c>
      <c r="D83" s="142">
        <v>335650</v>
      </c>
      <c r="E83" s="142">
        <v>296547</v>
      </c>
      <c r="F83" s="142">
        <v>11160</v>
      </c>
      <c r="G83" s="142">
        <v>11160</v>
      </c>
      <c r="H83" s="142">
        <v>16783</v>
      </c>
      <c r="I83" s="142">
        <v>0</v>
      </c>
    </row>
    <row r="84" spans="1:9" ht="12.75">
      <c r="A84" s="3">
        <v>71</v>
      </c>
      <c r="B84" s="158" t="s">
        <v>286</v>
      </c>
      <c r="C84" s="43" t="s">
        <v>59</v>
      </c>
      <c r="D84" s="142">
        <v>324420</v>
      </c>
      <c r="E84" s="117">
        <v>286625</v>
      </c>
      <c r="F84" s="117">
        <v>10787</v>
      </c>
      <c r="G84" s="117">
        <v>10787</v>
      </c>
      <c r="H84" s="117">
        <v>16221</v>
      </c>
      <c r="I84" s="142">
        <v>8578.523223082335</v>
      </c>
    </row>
    <row r="85" spans="1:9" ht="12.75">
      <c r="A85" s="3">
        <v>72</v>
      </c>
      <c r="B85" s="160" t="s">
        <v>261</v>
      </c>
      <c r="C85" s="43" t="s">
        <v>59</v>
      </c>
      <c r="D85" s="142">
        <v>1923450</v>
      </c>
      <c r="E85" s="117">
        <v>1699368</v>
      </c>
      <c r="F85" s="117">
        <v>63955</v>
      </c>
      <c r="G85" s="117">
        <v>63955</v>
      </c>
      <c r="H85" s="117">
        <v>96172</v>
      </c>
      <c r="I85" s="142">
        <v>21084.93537921081</v>
      </c>
    </row>
    <row r="86" spans="1:9" ht="12.75">
      <c r="A86" s="3">
        <v>73</v>
      </c>
      <c r="B86" s="159" t="s">
        <v>287</v>
      </c>
      <c r="C86" s="43" t="s">
        <v>59</v>
      </c>
      <c r="D86" s="142">
        <v>541750</v>
      </c>
      <c r="E86" s="142">
        <v>478637</v>
      </c>
      <c r="F86" s="142">
        <v>18013</v>
      </c>
      <c r="G86" s="142">
        <v>18013</v>
      </c>
      <c r="H86" s="142">
        <v>27087</v>
      </c>
      <c r="I86" s="142">
        <v>14580.911330049265</v>
      </c>
    </row>
    <row r="87" spans="1:9" ht="12.75">
      <c r="A87" s="3">
        <v>74</v>
      </c>
      <c r="B87" s="167" t="s">
        <v>38</v>
      </c>
      <c r="C87" s="43" t="s">
        <v>59</v>
      </c>
      <c r="D87" s="142">
        <v>1027400</v>
      </c>
      <c r="E87" s="142">
        <v>907708</v>
      </c>
      <c r="F87" s="142">
        <v>34161</v>
      </c>
      <c r="G87" s="142">
        <v>34161</v>
      </c>
      <c r="H87" s="142">
        <v>51370</v>
      </c>
      <c r="I87" s="142">
        <v>5393.886057483963</v>
      </c>
    </row>
    <row r="88" spans="1:9" ht="12.75">
      <c r="A88" s="3">
        <v>75</v>
      </c>
      <c r="B88" s="167" t="s">
        <v>288</v>
      </c>
      <c r="C88" s="43" t="s">
        <v>59</v>
      </c>
      <c r="D88" s="142">
        <v>900950</v>
      </c>
      <c r="E88" s="142">
        <v>795991</v>
      </c>
      <c r="F88" s="142">
        <v>29956</v>
      </c>
      <c r="G88" s="142">
        <v>29956</v>
      </c>
      <c r="H88" s="142">
        <v>45047</v>
      </c>
      <c r="I88" s="142">
        <v>7329.715935988713</v>
      </c>
    </row>
    <row r="89" spans="1:9" ht="12.75">
      <c r="A89" s="3">
        <v>76</v>
      </c>
      <c r="B89" s="167" t="s">
        <v>265</v>
      </c>
      <c r="C89" s="43" t="s">
        <v>59</v>
      </c>
      <c r="D89" s="142">
        <v>689780</v>
      </c>
      <c r="E89" s="117">
        <v>609805</v>
      </c>
      <c r="F89" s="117">
        <v>22743</v>
      </c>
      <c r="G89" s="117">
        <v>22743</v>
      </c>
      <c r="H89" s="117">
        <v>34489</v>
      </c>
      <c r="I89" s="142">
        <v>11050.789177454373</v>
      </c>
    </row>
    <row r="90" spans="1:9" ht="12.75">
      <c r="A90" s="3">
        <v>77</v>
      </c>
      <c r="B90" s="160" t="s">
        <v>289</v>
      </c>
      <c r="C90" s="43" t="s">
        <v>59</v>
      </c>
      <c r="D90" s="142">
        <v>768790</v>
      </c>
      <c r="E90" s="142">
        <v>679226</v>
      </c>
      <c r="F90" s="142">
        <v>25562</v>
      </c>
      <c r="G90" s="142">
        <v>25562</v>
      </c>
      <c r="H90" s="142">
        <v>38440</v>
      </c>
      <c r="I90" s="142">
        <v>8469.806411127469</v>
      </c>
    </row>
    <row r="91" spans="1:9" ht="12.75">
      <c r="A91" s="3">
        <v>78</v>
      </c>
      <c r="B91" s="5" t="s">
        <v>268</v>
      </c>
      <c r="C91" s="43" t="s">
        <v>59</v>
      </c>
      <c r="D91" s="142">
        <v>1450950</v>
      </c>
      <c r="E91" s="117">
        <v>1281914</v>
      </c>
      <c r="F91" s="117">
        <v>48244</v>
      </c>
      <c r="G91" s="117">
        <v>48244</v>
      </c>
      <c r="H91" s="117">
        <v>72548</v>
      </c>
      <c r="I91" s="142">
        <v>14988.130813171032</v>
      </c>
    </row>
    <row r="92" spans="1:9" ht="12.75">
      <c r="A92" s="3">
        <v>79</v>
      </c>
      <c r="B92" s="5" t="s">
        <v>269</v>
      </c>
      <c r="C92" s="43" t="s">
        <v>59</v>
      </c>
      <c r="D92" s="142">
        <v>922450</v>
      </c>
      <c r="E92" s="117">
        <v>814986</v>
      </c>
      <c r="F92" s="117">
        <v>30671</v>
      </c>
      <c r="G92" s="117">
        <v>30671</v>
      </c>
      <c r="H92" s="117">
        <v>46122</v>
      </c>
      <c r="I92" s="142">
        <v>20537.249246345484</v>
      </c>
    </row>
    <row r="93" spans="1:9" ht="12.75">
      <c r="A93" s="3">
        <v>80</v>
      </c>
      <c r="B93" s="161" t="s">
        <v>290</v>
      </c>
      <c r="C93" s="43" t="s">
        <v>59</v>
      </c>
      <c r="D93" s="162">
        <v>304564</v>
      </c>
      <c r="E93" s="117">
        <v>269077</v>
      </c>
      <c r="F93" s="117">
        <v>10127</v>
      </c>
      <c r="G93" s="117">
        <v>10127</v>
      </c>
      <c r="H93" s="117">
        <v>15233</v>
      </c>
      <c r="I93" s="142">
        <v>0</v>
      </c>
    </row>
    <row r="94" spans="1:9" ht="12.75">
      <c r="A94" s="3">
        <v>81</v>
      </c>
      <c r="B94" s="161" t="s">
        <v>271</v>
      </c>
      <c r="C94" s="43" t="s">
        <v>59</v>
      </c>
      <c r="D94" s="162">
        <v>832000</v>
      </c>
      <c r="E94" s="117">
        <v>735072</v>
      </c>
      <c r="F94" s="117">
        <v>27664</v>
      </c>
      <c r="G94" s="117">
        <v>27664</v>
      </c>
      <c r="H94" s="117">
        <v>41600</v>
      </c>
      <c r="I94" s="142">
        <v>10942</v>
      </c>
    </row>
    <row r="95" spans="1:9" ht="12.75">
      <c r="A95" s="3">
        <v>82</v>
      </c>
      <c r="B95" s="161" t="s">
        <v>291</v>
      </c>
      <c r="C95" s="43" t="s">
        <v>59</v>
      </c>
      <c r="D95" s="162">
        <v>915000</v>
      </c>
      <c r="E95" s="142">
        <v>808404</v>
      </c>
      <c r="F95" s="142">
        <v>30423</v>
      </c>
      <c r="G95" s="142">
        <v>30423</v>
      </c>
      <c r="H95" s="142">
        <v>45750</v>
      </c>
      <c r="I95" s="142">
        <v>23989</v>
      </c>
    </row>
    <row r="96" spans="1:20" ht="23.25" customHeight="1">
      <c r="A96" s="11"/>
      <c r="B96" s="168" t="s">
        <v>208</v>
      </c>
      <c r="C96" s="11"/>
      <c r="D96" s="117">
        <f aca="true" t="shared" si="0" ref="D96:I96">SUM(D13:D95)</f>
        <v>52885345</v>
      </c>
      <c r="E96" s="117">
        <f t="shared" si="0"/>
        <v>40175946</v>
      </c>
      <c r="F96" s="117">
        <f t="shared" si="0"/>
        <v>1511789</v>
      </c>
      <c r="G96" s="117">
        <f t="shared" si="0"/>
        <v>7724839</v>
      </c>
      <c r="H96" s="117">
        <f t="shared" si="0"/>
        <v>3472770.5</v>
      </c>
      <c r="I96" s="117">
        <f t="shared" si="0"/>
        <v>947352.5100911655</v>
      </c>
      <c r="J96" s="175">
        <f>SUM(E96:H96)</f>
        <v>52885344.5</v>
      </c>
      <c r="K96" s="176"/>
      <c r="L96" s="176"/>
      <c r="M96" s="176">
        <f>SUM(M13:M74)</f>
        <v>0</v>
      </c>
      <c r="N96" s="176">
        <v>855639.2130898988</v>
      </c>
      <c r="O96" s="176">
        <f>SUM(O13:O74)</f>
        <v>0</v>
      </c>
      <c r="P96" s="176">
        <f>SUM(P13:P74)</f>
        <v>0</v>
      </c>
      <c r="Q96" s="176">
        <f>SUM(Q13:Q74)</f>
        <v>0</v>
      </c>
      <c r="R96" s="176">
        <f>SUM(R13:R74)</f>
        <v>0</v>
      </c>
      <c r="S96" s="176">
        <f>SUM(S13:S74)</f>
        <v>0</v>
      </c>
      <c r="T96" s="176">
        <v>855639.2130898988</v>
      </c>
    </row>
    <row r="97" spans="1:9" ht="12.75" customHeight="1">
      <c r="A97" s="300" t="s">
        <v>201</v>
      </c>
      <c r="B97" s="300"/>
      <c r="C97" s="172"/>
      <c r="D97" s="157"/>
      <c r="E97" s="117"/>
      <c r="F97" s="117"/>
      <c r="G97" s="117"/>
      <c r="H97" s="117"/>
      <c r="I97" s="117"/>
    </row>
    <row r="98" spans="1:9" ht="12.75">
      <c r="A98" s="3">
        <v>1</v>
      </c>
      <c r="B98" s="4" t="s">
        <v>30</v>
      </c>
      <c r="C98" s="43" t="s">
        <v>60</v>
      </c>
      <c r="D98" s="111">
        <v>958409</v>
      </c>
      <c r="E98" s="112">
        <v>846755</v>
      </c>
      <c r="F98" s="112">
        <v>31867</v>
      </c>
      <c r="G98" s="112">
        <v>31867</v>
      </c>
      <c r="H98" s="112">
        <v>47920</v>
      </c>
      <c r="I98" s="117">
        <v>15523</v>
      </c>
    </row>
    <row r="99" spans="1:9" ht="12.75">
      <c r="A99" s="3">
        <v>2</v>
      </c>
      <c r="B99" s="4" t="s">
        <v>5</v>
      </c>
      <c r="C99" s="43" t="s">
        <v>60</v>
      </c>
      <c r="D99" s="111">
        <v>713227</v>
      </c>
      <c r="E99" s="111">
        <v>630136</v>
      </c>
      <c r="F99" s="111">
        <v>23715</v>
      </c>
      <c r="G99" s="111">
        <v>23715</v>
      </c>
      <c r="H99" s="111">
        <v>35661</v>
      </c>
      <c r="I99" s="117">
        <v>8497</v>
      </c>
    </row>
    <row r="100" spans="1:9" ht="12.75">
      <c r="A100" s="3">
        <v>3</v>
      </c>
      <c r="B100" s="4" t="s">
        <v>31</v>
      </c>
      <c r="C100" s="43" t="s">
        <v>60</v>
      </c>
      <c r="D100" s="111">
        <v>481944</v>
      </c>
      <c r="E100" s="111">
        <v>425796</v>
      </c>
      <c r="F100" s="111">
        <v>16025</v>
      </c>
      <c r="G100" s="111">
        <v>16025</v>
      </c>
      <c r="H100" s="111">
        <v>24098</v>
      </c>
      <c r="I100" s="117">
        <v>6072</v>
      </c>
    </row>
    <row r="101" spans="1:9" ht="12.75">
      <c r="A101" s="3">
        <v>4</v>
      </c>
      <c r="B101" s="4" t="s">
        <v>21</v>
      </c>
      <c r="C101" s="43" t="s">
        <v>60</v>
      </c>
      <c r="D101" s="111">
        <v>771916</v>
      </c>
      <c r="E101" s="111">
        <v>681988</v>
      </c>
      <c r="F101" s="111">
        <v>25666</v>
      </c>
      <c r="G101" s="111">
        <v>25666</v>
      </c>
      <c r="H101" s="111">
        <v>38596</v>
      </c>
      <c r="I101" s="117">
        <v>9904</v>
      </c>
    </row>
    <row r="102" spans="1:9" ht="12.75">
      <c r="A102" s="3">
        <v>5</v>
      </c>
      <c r="B102" s="5" t="s">
        <v>56</v>
      </c>
      <c r="C102" s="43" t="s">
        <v>60</v>
      </c>
      <c r="D102" s="111">
        <v>280144</v>
      </c>
      <c r="E102" s="112">
        <v>247507</v>
      </c>
      <c r="F102" s="112">
        <v>9314</v>
      </c>
      <c r="G102" s="112">
        <v>9314</v>
      </c>
      <c r="H102" s="112">
        <v>14009</v>
      </c>
      <c r="I102" s="117">
        <v>2541</v>
      </c>
    </row>
    <row r="103" spans="1:9" ht="12.75">
      <c r="A103" s="3">
        <v>6</v>
      </c>
      <c r="B103" s="5" t="s">
        <v>6</v>
      </c>
      <c r="C103" s="43" t="s">
        <v>60</v>
      </c>
      <c r="D103" s="111">
        <v>649044</v>
      </c>
      <c r="E103" s="112">
        <v>573430</v>
      </c>
      <c r="F103" s="112">
        <v>21580</v>
      </c>
      <c r="G103" s="112">
        <v>21580</v>
      </c>
      <c r="H103" s="112">
        <v>32454</v>
      </c>
      <c r="I103" s="117">
        <v>6859</v>
      </c>
    </row>
    <row r="104" spans="1:9" ht="12.75">
      <c r="A104" s="3">
        <v>7</v>
      </c>
      <c r="B104" s="5" t="s">
        <v>18</v>
      </c>
      <c r="C104" s="43" t="s">
        <v>60</v>
      </c>
      <c r="D104" s="111">
        <v>942350</v>
      </c>
      <c r="E104" s="111">
        <v>832566</v>
      </c>
      <c r="F104" s="111">
        <v>31333</v>
      </c>
      <c r="G104" s="111">
        <v>31333</v>
      </c>
      <c r="H104" s="111">
        <v>47118</v>
      </c>
      <c r="I104" s="117">
        <v>12886</v>
      </c>
    </row>
    <row r="105" spans="1:9" ht="12.75">
      <c r="A105" s="3">
        <v>8</v>
      </c>
      <c r="B105" s="5" t="s">
        <v>3</v>
      </c>
      <c r="C105" s="43" t="s">
        <v>60</v>
      </c>
      <c r="D105" s="111">
        <v>852764</v>
      </c>
      <c r="E105" s="111">
        <v>753418</v>
      </c>
      <c r="F105" s="111">
        <v>28355</v>
      </c>
      <c r="G105" s="111">
        <v>28355</v>
      </c>
      <c r="H105" s="111">
        <v>42636</v>
      </c>
      <c r="I105" s="117">
        <v>9593</v>
      </c>
    </row>
    <row r="106" spans="1:9" ht="12.75">
      <c r="A106" s="3">
        <v>9</v>
      </c>
      <c r="B106" s="4" t="s">
        <v>38</v>
      </c>
      <c r="C106" s="43" t="s">
        <v>60</v>
      </c>
      <c r="D106" s="111">
        <v>454159</v>
      </c>
      <c r="E106" s="112">
        <v>401249</v>
      </c>
      <c r="F106" s="112">
        <v>15100</v>
      </c>
      <c r="G106" s="112">
        <v>15100</v>
      </c>
      <c r="H106" s="112">
        <v>22710</v>
      </c>
      <c r="I106" s="117">
        <v>2385</v>
      </c>
    </row>
    <row r="107" spans="1:9" ht="12.75">
      <c r="A107" s="3">
        <v>10</v>
      </c>
      <c r="B107" s="5" t="s">
        <v>36</v>
      </c>
      <c r="C107" s="43" t="s">
        <v>60</v>
      </c>
      <c r="D107" s="111">
        <v>298490</v>
      </c>
      <c r="E107" s="111">
        <v>263716</v>
      </c>
      <c r="F107" s="111">
        <v>9925</v>
      </c>
      <c r="G107" s="111">
        <v>9925</v>
      </c>
      <c r="H107" s="111">
        <v>14924</v>
      </c>
      <c r="I107" s="117">
        <v>2846</v>
      </c>
    </row>
    <row r="108" spans="1:9" ht="12.75">
      <c r="A108" s="3">
        <v>11</v>
      </c>
      <c r="B108" s="5" t="s">
        <v>48</v>
      </c>
      <c r="C108" s="43" t="s">
        <v>60</v>
      </c>
      <c r="D108" s="112">
        <v>898144</v>
      </c>
      <c r="E108" s="112">
        <v>793511</v>
      </c>
      <c r="F108" s="112">
        <v>29864</v>
      </c>
      <c r="G108" s="112">
        <v>29864</v>
      </c>
      <c r="H108" s="112">
        <v>44905</v>
      </c>
      <c r="I108" s="117">
        <v>13967</v>
      </c>
    </row>
    <row r="109" spans="1:9" ht="12.75">
      <c r="A109" s="3">
        <v>12</v>
      </c>
      <c r="B109" s="4" t="s">
        <v>39</v>
      </c>
      <c r="C109" s="43" t="s">
        <v>60</v>
      </c>
      <c r="D109" s="111">
        <v>739548</v>
      </c>
      <c r="E109" s="111">
        <v>653391</v>
      </c>
      <c r="F109" s="111">
        <v>24591</v>
      </c>
      <c r="G109" s="111">
        <v>24591</v>
      </c>
      <c r="H109" s="111">
        <v>36975</v>
      </c>
      <c r="I109" s="117">
        <v>9897</v>
      </c>
    </row>
    <row r="110" spans="1:9" ht="12.75">
      <c r="A110" s="3">
        <v>13</v>
      </c>
      <c r="B110" s="5" t="s">
        <v>35</v>
      </c>
      <c r="C110" s="43" t="s">
        <v>60</v>
      </c>
      <c r="D110" s="111">
        <v>519960</v>
      </c>
      <c r="E110" s="111">
        <v>459385</v>
      </c>
      <c r="F110" s="111">
        <v>17289</v>
      </c>
      <c r="G110" s="111">
        <v>17289</v>
      </c>
      <c r="H110" s="111">
        <v>25997</v>
      </c>
      <c r="I110" s="117">
        <v>6978</v>
      </c>
    </row>
    <row r="111" spans="1:9" ht="12.75">
      <c r="A111" s="3">
        <v>14</v>
      </c>
      <c r="B111" s="5" t="s">
        <v>7</v>
      </c>
      <c r="C111" s="43" t="s">
        <v>60</v>
      </c>
      <c r="D111" s="111">
        <v>598539</v>
      </c>
      <c r="E111" s="111">
        <v>528809</v>
      </c>
      <c r="F111" s="111">
        <v>19901</v>
      </c>
      <c r="G111" s="111">
        <v>19901</v>
      </c>
      <c r="H111" s="111">
        <v>29928</v>
      </c>
      <c r="I111" s="117">
        <v>7446</v>
      </c>
    </row>
    <row r="112" spans="1:9" ht="12.75">
      <c r="A112" s="3">
        <v>15</v>
      </c>
      <c r="B112" s="5" t="s">
        <v>25</v>
      </c>
      <c r="C112" s="43" t="s">
        <v>60</v>
      </c>
      <c r="D112" s="111">
        <v>200782</v>
      </c>
      <c r="E112" s="112">
        <v>177391</v>
      </c>
      <c r="F112" s="112">
        <v>6676</v>
      </c>
      <c r="G112" s="112">
        <v>6676</v>
      </c>
      <c r="H112" s="112">
        <v>10039</v>
      </c>
      <c r="I112" s="117">
        <v>3138</v>
      </c>
    </row>
    <row r="113" spans="1:9" ht="12.75">
      <c r="A113" s="3">
        <v>16</v>
      </c>
      <c r="B113" s="5" t="s">
        <v>16</v>
      </c>
      <c r="C113" s="43" t="s">
        <v>60</v>
      </c>
      <c r="D113" s="111">
        <v>735356</v>
      </c>
      <c r="E113" s="111">
        <v>649688</v>
      </c>
      <c r="F113" s="111">
        <v>24451</v>
      </c>
      <c r="G113" s="111">
        <v>24451</v>
      </c>
      <c r="H113" s="111">
        <v>36766</v>
      </c>
      <c r="I113" s="117">
        <v>9251</v>
      </c>
    </row>
    <row r="114" spans="1:9" ht="12.75">
      <c r="A114" s="3">
        <v>17</v>
      </c>
      <c r="B114" s="5" t="s">
        <v>4</v>
      </c>
      <c r="C114" s="43" t="s">
        <v>60</v>
      </c>
      <c r="D114" s="111">
        <v>713878</v>
      </c>
      <c r="E114" s="111">
        <v>630712</v>
      </c>
      <c r="F114" s="111">
        <v>23737</v>
      </c>
      <c r="G114" s="111">
        <v>23737</v>
      </c>
      <c r="H114" s="111">
        <v>35692</v>
      </c>
      <c r="I114" s="117">
        <v>10045</v>
      </c>
    </row>
    <row r="115" spans="1:9" ht="12.75">
      <c r="A115" s="3">
        <v>18</v>
      </c>
      <c r="B115" s="5" t="s">
        <v>20</v>
      </c>
      <c r="C115" s="43" t="s">
        <v>60</v>
      </c>
      <c r="D115" s="115">
        <v>405965</v>
      </c>
      <c r="E115" s="111">
        <v>358669</v>
      </c>
      <c r="F115" s="111">
        <v>13499</v>
      </c>
      <c r="G115" s="111">
        <v>13499</v>
      </c>
      <c r="H115" s="111">
        <v>20298</v>
      </c>
      <c r="I115" s="117">
        <v>4244</v>
      </c>
    </row>
    <row r="116" spans="1:9" ht="12.75">
      <c r="A116" s="3">
        <v>19</v>
      </c>
      <c r="B116" s="5" t="s">
        <v>26</v>
      </c>
      <c r="C116" s="43" t="s">
        <v>60</v>
      </c>
      <c r="D116" s="111">
        <v>832437</v>
      </c>
      <c r="E116" s="111">
        <v>735458</v>
      </c>
      <c r="F116" s="111">
        <v>27679</v>
      </c>
      <c r="G116" s="111">
        <v>27679</v>
      </c>
      <c r="H116" s="111">
        <v>41621</v>
      </c>
      <c r="I116" s="117">
        <v>14546</v>
      </c>
    </row>
    <row r="117" spans="1:9" ht="12.75">
      <c r="A117" s="3">
        <v>20</v>
      </c>
      <c r="B117" s="5" t="s">
        <v>110</v>
      </c>
      <c r="C117" s="43" t="s">
        <v>60</v>
      </c>
      <c r="D117" s="116">
        <v>164550</v>
      </c>
      <c r="E117" s="117">
        <v>0</v>
      </c>
      <c r="F117" s="117">
        <v>0</v>
      </c>
      <c r="G117" s="117">
        <v>164550</v>
      </c>
      <c r="H117" s="117"/>
      <c r="I117" s="117"/>
    </row>
    <row r="118" spans="1:9" ht="12.75">
      <c r="A118" s="3">
        <v>21</v>
      </c>
      <c r="B118" s="5" t="s">
        <v>111</v>
      </c>
      <c r="C118" s="43" t="s">
        <v>60</v>
      </c>
      <c r="D118" s="116">
        <v>567320</v>
      </c>
      <c r="E118" s="117">
        <v>0</v>
      </c>
      <c r="F118" s="117">
        <v>0</v>
      </c>
      <c r="G118" s="117">
        <v>538954</v>
      </c>
      <c r="H118" s="117">
        <v>28366</v>
      </c>
      <c r="I118" s="117">
        <v>8742</v>
      </c>
    </row>
    <row r="119" spans="1:9" ht="14.25" customHeight="1">
      <c r="A119" s="3">
        <v>22</v>
      </c>
      <c r="B119" s="5" t="s">
        <v>195</v>
      </c>
      <c r="C119" s="43" t="s">
        <v>60</v>
      </c>
      <c r="D119" s="116">
        <v>1089990</v>
      </c>
      <c r="E119" s="117">
        <v>0</v>
      </c>
      <c r="F119" s="117">
        <v>0</v>
      </c>
      <c r="G119" s="117">
        <v>1035490</v>
      </c>
      <c r="H119" s="117">
        <v>54500</v>
      </c>
      <c r="I119" s="117">
        <v>37200</v>
      </c>
    </row>
    <row r="120" spans="1:9" ht="12.75" hidden="1">
      <c r="A120" s="3"/>
      <c r="B120" s="5"/>
      <c r="C120" s="43"/>
      <c r="D120" s="116"/>
      <c r="E120" s="117">
        <v>0</v>
      </c>
      <c r="F120" s="117">
        <v>0</v>
      </c>
      <c r="G120" s="117"/>
      <c r="H120" s="117"/>
      <c r="I120" s="117"/>
    </row>
    <row r="121" spans="1:9" ht="12.75">
      <c r="A121" s="3">
        <v>23</v>
      </c>
      <c r="B121" s="5" t="s">
        <v>112</v>
      </c>
      <c r="C121" s="43" t="s">
        <v>60</v>
      </c>
      <c r="D121" s="116">
        <v>131376</v>
      </c>
      <c r="E121" s="117">
        <v>0</v>
      </c>
      <c r="F121" s="117">
        <v>0</v>
      </c>
      <c r="G121" s="117">
        <v>131376</v>
      </c>
      <c r="H121" s="117"/>
      <c r="I121" s="117"/>
    </row>
    <row r="122" spans="1:9" ht="12.75">
      <c r="A122" s="3">
        <v>24</v>
      </c>
      <c r="B122" s="5" t="s">
        <v>113</v>
      </c>
      <c r="C122" s="43" t="s">
        <v>60</v>
      </c>
      <c r="D122" s="116">
        <v>103366</v>
      </c>
      <c r="E122" s="117">
        <v>91324</v>
      </c>
      <c r="F122" s="117">
        <v>3437</v>
      </c>
      <c r="G122" s="117">
        <v>3437</v>
      </c>
      <c r="H122" s="117">
        <v>5168</v>
      </c>
      <c r="I122" s="117">
        <v>1495</v>
      </c>
    </row>
    <row r="123" spans="1:9" ht="12.75">
      <c r="A123" s="3">
        <v>25</v>
      </c>
      <c r="B123" s="5" t="s">
        <v>114</v>
      </c>
      <c r="C123" s="43" t="s">
        <v>60</v>
      </c>
      <c r="D123" s="116">
        <v>159313</v>
      </c>
      <c r="E123" s="117">
        <v>140753</v>
      </c>
      <c r="F123" s="117">
        <v>5297</v>
      </c>
      <c r="G123" s="117">
        <v>5297</v>
      </c>
      <c r="H123" s="117">
        <v>7966</v>
      </c>
      <c r="I123" s="117">
        <v>1925</v>
      </c>
    </row>
    <row r="124" spans="1:9" ht="12.75">
      <c r="A124" s="3">
        <v>26</v>
      </c>
      <c r="B124" s="5" t="s">
        <v>115</v>
      </c>
      <c r="C124" s="43" t="s">
        <v>60</v>
      </c>
      <c r="D124" s="116">
        <v>415549</v>
      </c>
      <c r="E124" s="117">
        <v>367138</v>
      </c>
      <c r="F124" s="117">
        <v>13817</v>
      </c>
      <c r="G124" s="117">
        <v>13817</v>
      </c>
      <c r="H124" s="117">
        <v>20777</v>
      </c>
      <c r="I124" s="117">
        <v>5579</v>
      </c>
    </row>
    <row r="125" spans="1:9" ht="12.75">
      <c r="A125" s="3">
        <v>27</v>
      </c>
      <c r="B125" s="5" t="s">
        <v>116</v>
      </c>
      <c r="C125" s="43" t="s">
        <v>60</v>
      </c>
      <c r="D125" s="116">
        <v>218470</v>
      </c>
      <c r="E125" s="117">
        <v>193018</v>
      </c>
      <c r="F125" s="117">
        <v>7264</v>
      </c>
      <c r="G125" s="117">
        <v>7264</v>
      </c>
      <c r="H125" s="117">
        <v>10924</v>
      </c>
      <c r="I125" s="117">
        <v>1877</v>
      </c>
    </row>
    <row r="126" spans="1:9" ht="12.75">
      <c r="A126" s="3">
        <v>28</v>
      </c>
      <c r="B126" s="5" t="s">
        <v>117</v>
      </c>
      <c r="C126" s="43" t="s">
        <v>60</v>
      </c>
      <c r="D126" s="116">
        <v>245320</v>
      </c>
      <c r="E126" s="117">
        <v>216740</v>
      </c>
      <c r="F126" s="117">
        <v>8157</v>
      </c>
      <c r="G126" s="117">
        <v>8157</v>
      </c>
      <c r="H126" s="117">
        <v>12266</v>
      </c>
      <c r="I126" s="117">
        <v>2565</v>
      </c>
    </row>
    <row r="127" spans="1:9" ht="12.75">
      <c r="A127" s="3">
        <v>29</v>
      </c>
      <c r="B127" s="5" t="s">
        <v>118</v>
      </c>
      <c r="C127" s="43" t="s">
        <v>60</v>
      </c>
      <c r="D127" s="116">
        <v>40870</v>
      </c>
      <c r="E127" s="117">
        <v>36109</v>
      </c>
      <c r="F127" s="117">
        <v>1359</v>
      </c>
      <c r="G127" s="117">
        <v>1359</v>
      </c>
      <c r="H127" s="117">
        <v>2043</v>
      </c>
      <c r="I127" s="117">
        <v>448</v>
      </c>
    </row>
    <row r="128" spans="1:9" ht="12.75">
      <c r="A128" s="3">
        <v>30</v>
      </c>
      <c r="B128" s="5" t="s">
        <v>119</v>
      </c>
      <c r="C128" s="43" t="s">
        <v>60</v>
      </c>
      <c r="D128" s="116">
        <v>537101</v>
      </c>
      <c r="E128" s="117">
        <v>474528</v>
      </c>
      <c r="F128" s="117">
        <v>17859</v>
      </c>
      <c r="G128" s="117">
        <v>17859</v>
      </c>
      <c r="H128" s="117">
        <v>26855</v>
      </c>
      <c r="I128" s="117">
        <v>6695</v>
      </c>
    </row>
    <row r="129" spans="1:9" ht="12.75">
      <c r="A129" s="3">
        <v>31</v>
      </c>
      <c r="B129" s="5" t="s">
        <v>120</v>
      </c>
      <c r="C129" s="43" t="s">
        <v>60</v>
      </c>
      <c r="D129" s="116">
        <v>59120</v>
      </c>
      <c r="E129" s="117">
        <v>52232</v>
      </c>
      <c r="F129" s="117">
        <v>1966</v>
      </c>
      <c r="G129" s="117">
        <v>1966</v>
      </c>
      <c r="H129" s="117">
        <v>2956</v>
      </c>
      <c r="I129" s="117">
        <v>539</v>
      </c>
    </row>
    <row r="130" spans="1:9" ht="12.75">
      <c r="A130" s="3">
        <v>32</v>
      </c>
      <c r="B130" s="5" t="s">
        <v>121</v>
      </c>
      <c r="C130" s="43" t="s">
        <v>60</v>
      </c>
      <c r="D130" s="116">
        <v>288689</v>
      </c>
      <c r="E130" s="117">
        <v>255057</v>
      </c>
      <c r="F130" s="117">
        <v>9599</v>
      </c>
      <c r="G130" s="117">
        <v>9599</v>
      </c>
      <c r="H130" s="117">
        <v>14434</v>
      </c>
      <c r="I130" s="117">
        <v>5856</v>
      </c>
    </row>
    <row r="131" spans="1:9" ht="12.75">
      <c r="A131" s="3">
        <v>33</v>
      </c>
      <c r="B131" s="5" t="s">
        <v>246</v>
      </c>
      <c r="C131" s="43" t="s">
        <v>60</v>
      </c>
      <c r="D131" s="142">
        <v>140250</v>
      </c>
      <c r="E131" s="142">
        <v>123912</v>
      </c>
      <c r="F131" s="142">
        <v>4663</v>
      </c>
      <c r="G131" s="142">
        <v>4663</v>
      </c>
      <c r="H131" s="142">
        <v>7012</v>
      </c>
      <c r="I131" s="117">
        <f>'[1]заявка 2 пообъектно+мун.собств.'!$K$11+'[1]заявка 2 пообъектно+мун.собств.'!$K$12</f>
        <v>1694.393548792756</v>
      </c>
    </row>
    <row r="132" spans="1:9" ht="12.75">
      <c r="A132" s="3">
        <v>34</v>
      </c>
      <c r="B132" s="5" t="s">
        <v>248</v>
      </c>
      <c r="C132" s="43" t="s">
        <v>60</v>
      </c>
      <c r="D132" s="142">
        <v>112000</v>
      </c>
      <c r="E132" s="142">
        <v>98952</v>
      </c>
      <c r="F132" s="142">
        <v>3724</v>
      </c>
      <c r="G132" s="142">
        <v>3724</v>
      </c>
      <c r="H132" s="142">
        <v>5600</v>
      </c>
      <c r="I132" s="142">
        <f>I130+I131</f>
        <v>7550.393548792756</v>
      </c>
    </row>
    <row r="133" spans="1:9" ht="12.75">
      <c r="A133" s="3">
        <v>35</v>
      </c>
      <c r="B133" s="5" t="s">
        <v>249</v>
      </c>
      <c r="C133" s="43" t="s">
        <v>60</v>
      </c>
      <c r="D133" s="142">
        <v>55350</v>
      </c>
      <c r="E133" s="142">
        <v>48903</v>
      </c>
      <c r="F133" s="142">
        <v>1840</v>
      </c>
      <c r="G133" s="142">
        <v>1840</v>
      </c>
      <c r="H133" s="142">
        <v>2767</v>
      </c>
      <c r="I133" s="142">
        <v>409.21927391646295</v>
      </c>
    </row>
    <row r="134" spans="1:9" ht="12.75">
      <c r="A134" s="3">
        <v>36</v>
      </c>
      <c r="B134" s="5" t="s">
        <v>250</v>
      </c>
      <c r="C134" s="43" t="s">
        <v>60</v>
      </c>
      <c r="D134" s="142">
        <v>389550</v>
      </c>
      <c r="E134" s="142">
        <v>344167</v>
      </c>
      <c r="F134" s="142">
        <v>12953</v>
      </c>
      <c r="G134" s="142">
        <v>12953</v>
      </c>
      <c r="H134" s="142">
        <v>19477</v>
      </c>
      <c r="I134" s="142">
        <f>SUM(I130:I133)</f>
        <v>15510.006371501975</v>
      </c>
    </row>
    <row r="135" spans="1:9" ht="12.75">
      <c r="A135" s="3">
        <v>37</v>
      </c>
      <c r="B135" s="5" t="s">
        <v>251</v>
      </c>
      <c r="C135" s="43" t="s">
        <v>60</v>
      </c>
      <c r="D135" s="142">
        <v>100150</v>
      </c>
      <c r="E135" s="142">
        <v>88483</v>
      </c>
      <c r="F135" s="142">
        <v>3330</v>
      </c>
      <c r="G135" s="142">
        <v>3330</v>
      </c>
      <c r="H135" s="142">
        <v>5007</v>
      </c>
      <c r="I135" s="142">
        <f>I133+I134</f>
        <v>15919.225645418439</v>
      </c>
    </row>
    <row r="136" spans="1:9" ht="12.75">
      <c r="A136" s="3">
        <v>38</v>
      </c>
      <c r="B136" s="5" t="s">
        <v>252</v>
      </c>
      <c r="C136" s="43" t="s">
        <v>60</v>
      </c>
      <c r="D136" s="142">
        <v>161088</v>
      </c>
      <c r="E136" s="142">
        <v>142322</v>
      </c>
      <c r="F136" s="142">
        <v>5356</v>
      </c>
      <c r="G136" s="142">
        <v>5356</v>
      </c>
      <c r="H136" s="142">
        <v>8054</v>
      </c>
      <c r="I136" s="142">
        <v>1534.662190026191</v>
      </c>
    </row>
    <row r="137" spans="1:9" ht="12.75">
      <c r="A137" s="3">
        <v>39</v>
      </c>
      <c r="B137" s="5" t="s">
        <v>253</v>
      </c>
      <c r="C137" s="43" t="s">
        <v>60</v>
      </c>
      <c r="D137" s="142">
        <v>171350</v>
      </c>
      <c r="E137" s="142">
        <v>151387</v>
      </c>
      <c r="F137" s="142">
        <v>5698</v>
      </c>
      <c r="G137" s="142">
        <v>5698</v>
      </c>
      <c r="H137" s="142">
        <v>8567</v>
      </c>
      <c r="I137" s="142">
        <v>2182.202184302531</v>
      </c>
    </row>
    <row r="138" spans="1:9" ht="12.75">
      <c r="A138" s="3">
        <v>40</v>
      </c>
      <c r="B138" s="5" t="s">
        <v>254</v>
      </c>
      <c r="C138" s="43" t="s">
        <v>60</v>
      </c>
      <c r="D138" s="142">
        <v>410685</v>
      </c>
      <c r="E138" s="142">
        <v>362839</v>
      </c>
      <c r="F138" s="142">
        <v>13656</v>
      </c>
      <c r="G138" s="142">
        <v>13656</v>
      </c>
      <c r="H138" s="142">
        <v>20534</v>
      </c>
      <c r="I138" s="142">
        <f>I135+I136+I137</f>
        <v>19636.090019747164</v>
      </c>
    </row>
    <row r="139" spans="1:9" ht="12.75">
      <c r="A139" s="3">
        <v>41</v>
      </c>
      <c r="B139" s="5" t="s">
        <v>255</v>
      </c>
      <c r="C139" s="43" t="s">
        <v>60</v>
      </c>
      <c r="D139" s="142">
        <v>182980</v>
      </c>
      <c r="E139" s="142">
        <v>161661</v>
      </c>
      <c r="F139" s="142">
        <v>6085</v>
      </c>
      <c r="G139" s="142">
        <v>6085</v>
      </c>
      <c r="H139" s="142">
        <v>9149</v>
      </c>
      <c r="I139" s="142">
        <v>2568.104853176066</v>
      </c>
    </row>
    <row r="140" spans="1:9" ht="12.75">
      <c r="A140" s="3">
        <v>42</v>
      </c>
      <c r="B140" s="5" t="s">
        <v>256</v>
      </c>
      <c r="C140" s="43" t="s">
        <v>60</v>
      </c>
      <c r="D140" s="142">
        <v>528260</v>
      </c>
      <c r="E140" s="142">
        <v>466717</v>
      </c>
      <c r="F140" s="142">
        <v>17565</v>
      </c>
      <c r="G140" s="142">
        <v>17565</v>
      </c>
      <c r="H140" s="142">
        <v>26413</v>
      </c>
      <c r="I140" s="142">
        <f>I137+I138+I139</f>
        <v>24386.39705722576</v>
      </c>
    </row>
    <row r="141" spans="1:9" ht="12.75">
      <c r="A141" s="3">
        <v>43</v>
      </c>
      <c r="B141" s="5" t="s">
        <v>257</v>
      </c>
      <c r="C141" s="43" t="s">
        <v>60</v>
      </c>
      <c r="D141" s="142">
        <v>85760</v>
      </c>
      <c r="E141" s="142">
        <v>75768</v>
      </c>
      <c r="F141" s="142">
        <v>2852</v>
      </c>
      <c r="G141" s="142">
        <v>2852</v>
      </c>
      <c r="H141" s="142">
        <v>4288</v>
      </c>
      <c r="I141" s="142">
        <v>1027.2073827223794</v>
      </c>
    </row>
    <row r="142" spans="1:9" ht="12.75">
      <c r="A142" s="3">
        <v>44</v>
      </c>
      <c r="B142" s="5" t="s">
        <v>6</v>
      </c>
      <c r="C142" s="43" t="s">
        <v>60</v>
      </c>
      <c r="D142" s="142">
        <v>107450</v>
      </c>
      <c r="E142" s="142">
        <v>94932</v>
      </c>
      <c r="F142" s="142">
        <v>3573</v>
      </c>
      <c r="G142" s="142">
        <v>3573</v>
      </c>
      <c r="H142" s="142">
        <v>5372</v>
      </c>
      <c r="I142" s="142">
        <v>1135.4710871364014</v>
      </c>
    </row>
    <row r="143" spans="1:9" ht="12.75">
      <c r="A143" s="3">
        <v>45</v>
      </c>
      <c r="B143" s="5" t="s">
        <v>7</v>
      </c>
      <c r="C143" s="43" t="s">
        <v>60</v>
      </c>
      <c r="D143" s="142">
        <v>130250</v>
      </c>
      <c r="E143" s="142">
        <v>115076</v>
      </c>
      <c r="F143" s="142">
        <v>4331</v>
      </c>
      <c r="G143" s="142">
        <v>4331</v>
      </c>
      <c r="H143" s="142">
        <v>6512</v>
      </c>
      <c r="I143" s="142">
        <v>1620.3006638429588</v>
      </c>
    </row>
    <row r="144" spans="1:9" ht="12.75">
      <c r="A144" s="3">
        <v>46</v>
      </c>
      <c r="B144" s="5" t="s">
        <v>258</v>
      </c>
      <c r="C144" s="43" t="s">
        <v>60</v>
      </c>
      <c r="D144" s="142">
        <v>232550</v>
      </c>
      <c r="E144" s="142">
        <v>205457</v>
      </c>
      <c r="F144" s="142">
        <v>7733</v>
      </c>
      <c r="G144" s="142">
        <v>7733</v>
      </c>
      <c r="H144" s="142">
        <v>11627</v>
      </c>
      <c r="I144" s="142">
        <f>I142+I143</f>
        <v>2755.77175097936</v>
      </c>
    </row>
    <row r="145" spans="1:9" ht="12.75">
      <c r="A145" s="3">
        <v>47</v>
      </c>
      <c r="B145" s="5" t="s">
        <v>16</v>
      </c>
      <c r="C145" s="43" t="s">
        <v>60</v>
      </c>
      <c r="D145" s="142">
        <v>404400</v>
      </c>
      <c r="E145" s="142">
        <v>357288</v>
      </c>
      <c r="F145" s="142">
        <v>13446</v>
      </c>
      <c r="G145" s="142">
        <v>13446</v>
      </c>
      <c r="H145" s="142">
        <v>20220</v>
      </c>
      <c r="I145" s="142">
        <f>I143+I144</f>
        <v>4376.072414822319</v>
      </c>
    </row>
    <row r="146" spans="1:9" ht="12.75">
      <c r="A146" s="3">
        <v>48</v>
      </c>
      <c r="B146" s="5" t="s">
        <v>259</v>
      </c>
      <c r="C146" s="43" t="s">
        <v>60</v>
      </c>
      <c r="D146" s="142">
        <v>186650</v>
      </c>
      <c r="E146" s="117">
        <v>164905</v>
      </c>
      <c r="F146" s="117">
        <v>6206</v>
      </c>
      <c r="G146" s="117">
        <v>6206</v>
      </c>
      <c r="H146" s="117">
        <v>9333</v>
      </c>
      <c r="I146" s="142">
        <v>3034.10124865667</v>
      </c>
    </row>
    <row r="147" spans="1:9" ht="12.75">
      <c r="A147" s="3">
        <v>49</v>
      </c>
      <c r="B147" s="5" t="s">
        <v>22</v>
      </c>
      <c r="C147" s="43" t="s">
        <v>60</v>
      </c>
      <c r="D147" s="142">
        <v>401650</v>
      </c>
      <c r="E147" s="142">
        <v>354857</v>
      </c>
      <c r="F147" s="142">
        <v>13355</v>
      </c>
      <c r="G147" s="142">
        <v>13355</v>
      </c>
      <c r="H147" s="142">
        <v>20083</v>
      </c>
      <c r="I147" s="142">
        <v>17617.325978018274</v>
      </c>
    </row>
    <row r="148" spans="1:9" ht="12.75">
      <c r="A148" s="3">
        <v>50</v>
      </c>
      <c r="B148" s="5" t="s">
        <v>260</v>
      </c>
      <c r="C148" s="43" t="s">
        <v>60</v>
      </c>
      <c r="D148" s="142">
        <v>121340</v>
      </c>
      <c r="E148" s="142">
        <v>107203</v>
      </c>
      <c r="F148" s="142">
        <v>4035</v>
      </c>
      <c r="G148" s="142">
        <v>4035</v>
      </c>
      <c r="H148" s="142">
        <v>6067</v>
      </c>
      <c r="I148" s="142">
        <f>I146+I147</f>
        <v>20651.427226674943</v>
      </c>
    </row>
    <row r="149" spans="1:9" ht="12.75">
      <c r="A149" s="3">
        <v>51</v>
      </c>
      <c r="B149" s="5" t="s">
        <v>27</v>
      </c>
      <c r="C149" s="43" t="s">
        <v>60</v>
      </c>
      <c r="D149" s="142">
        <v>456680</v>
      </c>
      <c r="E149" s="117">
        <v>403476</v>
      </c>
      <c r="F149" s="117">
        <v>15185</v>
      </c>
      <c r="G149" s="117">
        <v>15185</v>
      </c>
      <c r="H149" s="117">
        <v>22834</v>
      </c>
      <c r="I149" s="142">
        <v>4867.697751438033</v>
      </c>
    </row>
    <row r="150" spans="1:9" ht="12.75">
      <c r="A150" s="3">
        <v>52</v>
      </c>
      <c r="B150" s="5" t="s">
        <v>28</v>
      </c>
      <c r="C150" s="43" t="s">
        <v>60</v>
      </c>
      <c r="D150" s="142">
        <v>124750</v>
      </c>
      <c r="E150" s="117">
        <v>110216</v>
      </c>
      <c r="F150" s="117">
        <v>4148</v>
      </c>
      <c r="G150" s="117">
        <v>4148</v>
      </c>
      <c r="H150" s="117">
        <v>6238</v>
      </c>
      <c r="I150" s="142">
        <v>1366.8901319706288</v>
      </c>
    </row>
    <row r="151" spans="1:9" ht="12.75">
      <c r="A151" s="3">
        <v>53</v>
      </c>
      <c r="B151" s="5" t="s">
        <v>29</v>
      </c>
      <c r="C151" s="43" t="s">
        <v>60</v>
      </c>
      <c r="D151" s="142">
        <v>92690</v>
      </c>
      <c r="E151" s="142">
        <v>81891</v>
      </c>
      <c r="F151" s="142">
        <v>3082</v>
      </c>
      <c r="G151" s="142">
        <v>3082</v>
      </c>
      <c r="H151" s="142">
        <v>4635</v>
      </c>
      <c r="I151" s="142">
        <v>580.6820330969266</v>
      </c>
    </row>
    <row r="152" spans="1:9" ht="12.75">
      <c r="A152" s="3">
        <v>54</v>
      </c>
      <c r="B152" s="5" t="s">
        <v>261</v>
      </c>
      <c r="C152" s="43" t="s">
        <v>60</v>
      </c>
      <c r="D152" s="142">
        <v>164250</v>
      </c>
      <c r="E152" s="117">
        <v>145115</v>
      </c>
      <c r="F152" s="117">
        <v>5461</v>
      </c>
      <c r="G152" s="117">
        <v>5461</v>
      </c>
      <c r="H152" s="117">
        <v>8213</v>
      </c>
      <c r="I152" s="142">
        <v>1800.5150308224156</v>
      </c>
    </row>
    <row r="153" spans="1:9" ht="12.75">
      <c r="A153" s="3">
        <v>55</v>
      </c>
      <c r="B153" s="5" t="s">
        <v>262</v>
      </c>
      <c r="C153" s="43" t="s">
        <v>60</v>
      </c>
      <c r="D153" s="142">
        <v>1528265</v>
      </c>
      <c r="E153" s="142">
        <v>1350224</v>
      </c>
      <c r="F153" s="142">
        <v>50814</v>
      </c>
      <c r="G153" s="142">
        <v>50814</v>
      </c>
      <c r="H153" s="142">
        <v>76413</v>
      </c>
      <c r="I153" s="142">
        <f>I150+I151+I152</f>
        <v>3748.087195889971</v>
      </c>
    </row>
    <row r="154" spans="1:9" ht="12.75">
      <c r="A154" s="3">
        <v>56</v>
      </c>
      <c r="B154" s="5" t="s">
        <v>263</v>
      </c>
      <c r="C154" s="43" t="s">
        <v>60</v>
      </c>
      <c r="D154" s="142">
        <v>426140</v>
      </c>
      <c r="E154" s="142">
        <v>376495</v>
      </c>
      <c r="F154" s="142">
        <v>14169</v>
      </c>
      <c r="G154" s="142">
        <v>14169</v>
      </c>
      <c r="H154" s="142">
        <v>21307</v>
      </c>
      <c r="I154" s="142">
        <f>I151+I152+I153</f>
        <v>6129.284259809314</v>
      </c>
    </row>
    <row r="155" spans="1:9" ht="12.75">
      <c r="A155" s="3">
        <v>57</v>
      </c>
      <c r="B155" s="5" t="s">
        <v>44</v>
      </c>
      <c r="C155" s="43" t="s">
        <v>60</v>
      </c>
      <c r="D155" s="142">
        <v>83000</v>
      </c>
      <c r="E155" s="142">
        <v>73332</v>
      </c>
      <c r="F155" s="142">
        <v>2759</v>
      </c>
      <c r="G155" s="142">
        <v>2759</v>
      </c>
      <c r="H155" s="142">
        <v>4150</v>
      </c>
      <c r="I155" s="142">
        <v>1232.605805598208</v>
      </c>
    </row>
    <row r="156" spans="1:9" ht="12.75">
      <c r="A156" s="3">
        <v>58</v>
      </c>
      <c r="B156" s="5" t="s">
        <v>264</v>
      </c>
      <c r="C156" s="43" t="s">
        <v>60</v>
      </c>
      <c r="D156" s="142">
        <v>105260</v>
      </c>
      <c r="E156" s="142">
        <v>92997</v>
      </c>
      <c r="F156" s="142">
        <v>3500</v>
      </c>
      <c r="G156" s="142">
        <v>3500</v>
      </c>
      <c r="H156" s="142">
        <v>5263</v>
      </c>
      <c r="I156" s="142">
        <v>1381.4853291038858</v>
      </c>
    </row>
    <row r="157" spans="1:9" ht="12.75">
      <c r="A157" s="3">
        <v>59</v>
      </c>
      <c r="B157" s="5" t="s">
        <v>265</v>
      </c>
      <c r="C157" s="43" t="s">
        <v>60</v>
      </c>
      <c r="D157" s="142">
        <v>109450</v>
      </c>
      <c r="E157" s="117">
        <v>96315</v>
      </c>
      <c r="F157" s="117">
        <v>3831</v>
      </c>
      <c r="G157" s="117">
        <v>3831</v>
      </c>
      <c r="H157" s="117">
        <v>5473</v>
      </c>
      <c r="I157" s="142">
        <v>1753.4704912760312</v>
      </c>
    </row>
    <row r="158" spans="1:9" ht="12.75">
      <c r="A158" s="3">
        <v>60</v>
      </c>
      <c r="B158" s="5" t="s">
        <v>266</v>
      </c>
      <c r="C158" s="43" t="s">
        <v>60</v>
      </c>
      <c r="D158" s="142">
        <v>129800</v>
      </c>
      <c r="E158" s="142">
        <v>114678</v>
      </c>
      <c r="F158" s="142">
        <v>4316</v>
      </c>
      <c r="G158" s="142">
        <v>4316</v>
      </c>
      <c r="H158" s="142">
        <v>6490</v>
      </c>
      <c r="I158" s="142">
        <v>2310.2386881047237</v>
      </c>
    </row>
    <row r="159" spans="1:9" ht="12.75">
      <c r="A159" s="3">
        <v>61</v>
      </c>
      <c r="B159" s="5" t="s">
        <v>48</v>
      </c>
      <c r="C159" s="43" t="s">
        <v>60</v>
      </c>
      <c r="D159" s="142">
        <v>445400</v>
      </c>
      <c r="E159" s="142">
        <v>393510</v>
      </c>
      <c r="F159" s="142">
        <v>14810</v>
      </c>
      <c r="G159" s="142">
        <v>14810</v>
      </c>
      <c r="H159" s="142">
        <v>22270</v>
      </c>
      <c r="I159" s="142">
        <f>I157+I158</f>
        <v>4063.709179380755</v>
      </c>
    </row>
    <row r="160" spans="1:9" ht="12.75">
      <c r="A160" s="3">
        <v>62</v>
      </c>
      <c r="B160" s="5" t="s">
        <v>49</v>
      </c>
      <c r="C160" s="43" t="s">
        <v>60</v>
      </c>
      <c r="D160" s="142">
        <v>712200</v>
      </c>
      <c r="E160" s="142">
        <v>629230</v>
      </c>
      <c r="F160" s="142">
        <v>23680</v>
      </c>
      <c r="G160" s="142">
        <v>23680</v>
      </c>
      <c r="H160" s="142">
        <v>35610</v>
      </c>
      <c r="I160" s="142">
        <f>I158+I159</f>
        <v>6373.947867485478</v>
      </c>
    </row>
    <row r="161" spans="1:9" ht="12.75">
      <c r="A161" s="3">
        <v>63</v>
      </c>
      <c r="B161" s="5" t="s">
        <v>267</v>
      </c>
      <c r="C161" s="43" t="s">
        <v>60</v>
      </c>
      <c r="D161" s="142">
        <v>123150</v>
      </c>
      <c r="E161" s="117">
        <v>108802</v>
      </c>
      <c r="F161" s="117">
        <v>4095</v>
      </c>
      <c r="G161" s="117">
        <v>4095</v>
      </c>
      <c r="H161" s="117">
        <v>6158</v>
      </c>
      <c r="I161" s="142">
        <v>1701.7058696590423</v>
      </c>
    </row>
    <row r="162" spans="1:9" ht="12.75">
      <c r="A162" s="3">
        <v>64</v>
      </c>
      <c r="B162" s="5" t="s">
        <v>268</v>
      </c>
      <c r="C162" s="43" t="s">
        <v>60</v>
      </c>
      <c r="D162" s="142">
        <f>'[1]заявка 2 пообъектно+мун.собств.'!$F$118-'[1]заявка 2 пообъектно+мун.собств.'!$F$117</f>
        <v>596600</v>
      </c>
      <c r="E162" s="117">
        <v>527096</v>
      </c>
      <c r="F162" s="117">
        <v>19837</v>
      </c>
      <c r="G162" s="117">
        <v>19837</v>
      </c>
      <c r="H162" s="117">
        <v>29830</v>
      </c>
      <c r="I162" s="142">
        <f>'[1]заявка 2 пообъектно+мун.собств.'!$K$118-'[1]заявка 2 пообъектно+мун.собств.'!$K$117</f>
        <v>6162.802883033764</v>
      </c>
    </row>
    <row r="163" spans="1:9" ht="12.75">
      <c r="A163" s="3">
        <v>65</v>
      </c>
      <c r="B163" s="5" t="s">
        <v>269</v>
      </c>
      <c r="C163" s="43" t="s">
        <v>60</v>
      </c>
      <c r="D163" s="142">
        <v>208350</v>
      </c>
      <c r="E163" s="117">
        <v>184076</v>
      </c>
      <c r="F163" s="117">
        <v>6928</v>
      </c>
      <c r="G163" s="117">
        <v>6928</v>
      </c>
      <c r="H163" s="117">
        <v>10418</v>
      </c>
      <c r="I163" s="142">
        <v>4638.66429668392</v>
      </c>
    </row>
    <row r="164" spans="1:9" ht="12.75">
      <c r="A164" s="3">
        <v>66</v>
      </c>
      <c r="B164" s="5" t="s">
        <v>270</v>
      </c>
      <c r="C164" s="43" t="s">
        <v>60</v>
      </c>
      <c r="D164" s="142">
        <v>212850</v>
      </c>
      <c r="E164" s="142">
        <v>188053</v>
      </c>
      <c r="F164" s="142">
        <v>7077</v>
      </c>
      <c r="G164" s="142">
        <v>7077</v>
      </c>
      <c r="H164" s="142">
        <v>10643</v>
      </c>
      <c r="I164" s="142">
        <v>3481.2750601443468</v>
      </c>
    </row>
    <row r="165" spans="1:9" ht="12.75">
      <c r="A165" s="3">
        <v>67</v>
      </c>
      <c r="B165" s="161" t="s">
        <v>271</v>
      </c>
      <c r="C165" s="43" t="s">
        <v>60</v>
      </c>
      <c r="D165" s="162">
        <f>'[1]заявка 2 пообъектно+мун.собств.'!$F$127-'[1]заявка 2 пообъектно+мун.собств.'!$F$128</f>
        <v>110841</v>
      </c>
      <c r="E165" s="117">
        <v>97929</v>
      </c>
      <c r="F165" s="117">
        <v>3685</v>
      </c>
      <c r="G165" s="117">
        <v>3685</v>
      </c>
      <c r="H165" s="117">
        <v>5542</v>
      </c>
      <c r="I165" s="142">
        <f>'[1]заявка 2 пообъектно+мун.собств.'!$K$130+'[1]заявка 2 пообъектно+мун.собств.'!$K$129</f>
        <v>1458</v>
      </c>
    </row>
    <row r="166" spans="1:9" ht="30" customHeight="1">
      <c r="A166" s="168"/>
      <c r="B166" s="168" t="s">
        <v>55</v>
      </c>
      <c r="C166" s="11"/>
      <c r="D166" s="157">
        <f aca="true" t="shared" si="1" ref="D166:I166">SUM(D98:D165)</f>
        <v>25619479</v>
      </c>
      <c r="E166" s="157">
        <f t="shared" si="1"/>
        <v>20908738</v>
      </c>
      <c r="F166" s="157">
        <f t="shared" si="1"/>
        <v>787100</v>
      </c>
      <c r="G166" s="157">
        <f t="shared" si="1"/>
        <v>2657470</v>
      </c>
      <c r="H166" s="157">
        <f t="shared" si="1"/>
        <v>1266171</v>
      </c>
      <c r="I166" s="157">
        <f t="shared" si="1"/>
        <v>426198.4343192507</v>
      </c>
    </row>
    <row r="167" spans="1:9" ht="27" customHeight="1">
      <c r="A167" s="177"/>
      <c r="B167" s="178" t="s">
        <v>65</v>
      </c>
      <c r="C167" s="178"/>
      <c r="D167" s="144"/>
      <c r="E167" s="144"/>
      <c r="F167" s="144"/>
      <c r="G167" s="144"/>
      <c r="H167" s="144"/>
      <c r="I167" s="144"/>
    </row>
    <row r="168" spans="1:9" ht="12.75">
      <c r="A168" s="7">
        <v>1</v>
      </c>
      <c r="B168" s="35" t="s">
        <v>66</v>
      </c>
      <c r="C168" s="7" t="s">
        <v>228</v>
      </c>
      <c r="D168" s="117">
        <v>55000</v>
      </c>
      <c r="E168" s="117">
        <v>48592.5</v>
      </c>
      <c r="F168" s="117">
        <v>1828.75</v>
      </c>
      <c r="G168" s="117">
        <v>1828.75</v>
      </c>
      <c r="H168" s="117">
        <v>2750</v>
      </c>
      <c r="I168" s="117">
        <v>619</v>
      </c>
    </row>
    <row r="169" spans="1:9" ht="12.75">
      <c r="A169" s="7">
        <v>2</v>
      </c>
      <c r="B169" s="35" t="s">
        <v>67</v>
      </c>
      <c r="C169" s="7" t="s">
        <v>228</v>
      </c>
      <c r="D169" s="117">
        <v>55000</v>
      </c>
      <c r="E169" s="117">
        <v>48592.5</v>
      </c>
      <c r="F169" s="117">
        <v>1828.75</v>
      </c>
      <c r="G169" s="117">
        <v>1828.75</v>
      </c>
      <c r="H169" s="117">
        <v>2750</v>
      </c>
      <c r="I169" s="117">
        <v>773</v>
      </c>
    </row>
    <row r="170" spans="1:9" ht="12.75">
      <c r="A170" s="7">
        <v>3</v>
      </c>
      <c r="B170" s="35" t="s">
        <v>68</v>
      </c>
      <c r="C170" s="7" t="s">
        <v>228</v>
      </c>
      <c r="D170" s="117">
        <v>55000</v>
      </c>
      <c r="E170" s="117">
        <v>48592.5</v>
      </c>
      <c r="F170" s="117">
        <v>1828.75</v>
      </c>
      <c r="G170" s="117">
        <v>1828.75</v>
      </c>
      <c r="H170" s="117">
        <v>2750</v>
      </c>
      <c r="I170" s="117">
        <v>654</v>
      </c>
    </row>
    <row r="171" spans="1:9" ht="12.75">
      <c r="A171" s="7">
        <v>4</v>
      </c>
      <c r="B171" s="35" t="s">
        <v>69</v>
      </c>
      <c r="C171" s="7" t="s">
        <v>228</v>
      </c>
      <c r="D171" s="117">
        <v>55000</v>
      </c>
      <c r="E171" s="117">
        <v>48592.5</v>
      </c>
      <c r="F171" s="117">
        <v>1828.75</v>
      </c>
      <c r="G171" s="117">
        <v>1828.75</v>
      </c>
      <c r="H171" s="117">
        <v>2750</v>
      </c>
      <c r="I171" s="117">
        <v>580</v>
      </c>
    </row>
    <row r="172" spans="1:9" ht="12.75">
      <c r="A172" s="7">
        <v>5</v>
      </c>
      <c r="B172" s="35" t="s">
        <v>70</v>
      </c>
      <c r="C172" s="7" t="s">
        <v>228</v>
      </c>
      <c r="D172" s="117">
        <v>55000</v>
      </c>
      <c r="E172" s="117">
        <v>48592.5</v>
      </c>
      <c r="F172" s="117">
        <v>1828.75</v>
      </c>
      <c r="G172" s="117">
        <v>1828.75</v>
      </c>
      <c r="H172" s="117">
        <v>2750</v>
      </c>
      <c r="I172" s="117">
        <v>685</v>
      </c>
    </row>
    <row r="173" spans="1:9" ht="12.75">
      <c r="A173" s="7">
        <v>6</v>
      </c>
      <c r="B173" s="35" t="s">
        <v>71</v>
      </c>
      <c r="C173" s="7" t="s">
        <v>228</v>
      </c>
      <c r="D173" s="117">
        <v>55000</v>
      </c>
      <c r="E173" s="117">
        <v>48592.5</v>
      </c>
      <c r="F173" s="117">
        <v>1828.75</v>
      </c>
      <c r="G173" s="117">
        <v>1828.75</v>
      </c>
      <c r="H173" s="117">
        <v>2750</v>
      </c>
      <c r="I173" s="117">
        <v>693</v>
      </c>
    </row>
    <row r="174" spans="1:9" ht="12.75">
      <c r="A174" s="7">
        <v>7</v>
      </c>
      <c r="B174" s="35" t="s">
        <v>72</v>
      </c>
      <c r="C174" s="7" t="s">
        <v>228</v>
      </c>
      <c r="D174" s="117">
        <v>55000</v>
      </c>
      <c r="E174" s="117">
        <v>48592.5</v>
      </c>
      <c r="F174" s="117">
        <v>1828.75</v>
      </c>
      <c r="G174" s="117">
        <v>1828.75</v>
      </c>
      <c r="H174" s="117">
        <v>2750</v>
      </c>
      <c r="I174" s="117">
        <v>751</v>
      </c>
    </row>
    <row r="175" spans="1:9" ht="12.75">
      <c r="A175" s="7">
        <v>8</v>
      </c>
      <c r="B175" s="35" t="s">
        <v>73</v>
      </c>
      <c r="C175" s="7" t="s">
        <v>228</v>
      </c>
      <c r="D175" s="117">
        <v>30000</v>
      </c>
      <c r="E175" s="117">
        <v>26505</v>
      </c>
      <c r="F175" s="117">
        <v>997.5</v>
      </c>
      <c r="G175" s="117">
        <v>997.5</v>
      </c>
      <c r="H175" s="117">
        <v>1500</v>
      </c>
      <c r="I175" s="117">
        <v>313</v>
      </c>
    </row>
    <row r="176" spans="1:9" ht="12.75">
      <c r="A176" s="7">
        <v>9</v>
      </c>
      <c r="B176" s="35" t="s">
        <v>74</v>
      </c>
      <c r="C176" s="7" t="s">
        <v>228</v>
      </c>
      <c r="D176" s="117">
        <v>55000</v>
      </c>
      <c r="E176" s="117">
        <v>48592.5</v>
      </c>
      <c r="F176" s="117">
        <v>1828.75</v>
      </c>
      <c r="G176" s="117">
        <v>1828.75</v>
      </c>
      <c r="H176" s="117">
        <v>2750</v>
      </c>
      <c r="I176" s="117">
        <v>707</v>
      </c>
    </row>
    <row r="177" spans="1:9" ht="12.75">
      <c r="A177" s="7">
        <v>10</v>
      </c>
      <c r="B177" s="35" t="s">
        <v>75</v>
      </c>
      <c r="C177" s="7" t="s">
        <v>228</v>
      </c>
      <c r="D177" s="117">
        <v>55000</v>
      </c>
      <c r="E177" s="117">
        <v>48592.5</v>
      </c>
      <c r="F177" s="117">
        <v>1828.75</v>
      </c>
      <c r="G177" s="117">
        <v>1828.75</v>
      </c>
      <c r="H177" s="117">
        <v>2750</v>
      </c>
      <c r="I177" s="117">
        <v>961</v>
      </c>
    </row>
    <row r="178" spans="1:9" ht="12.75">
      <c r="A178" s="7">
        <v>11</v>
      </c>
      <c r="B178" s="35" t="s">
        <v>76</v>
      </c>
      <c r="C178" s="7" t="s">
        <v>228</v>
      </c>
      <c r="D178" s="117">
        <v>30000</v>
      </c>
      <c r="E178" s="117">
        <v>26505</v>
      </c>
      <c r="F178" s="117">
        <v>997.5</v>
      </c>
      <c r="G178" s="117">
        <v>997.5</v>
      </c>
      <c r="H178" s="117">
        <v>1500</v>
      </c>
      <c r="I178" s="117">
        <v>378</v>
      </c>
    </row>
    <row r="179" spans="1:9" ht="12.75">
      <c r="A179" s="7">
        <v>12</v>
      </c>
      <c r="B179" s="35" t="s">
        <v>77</v>
      </c>
      <c r="C179" s="7" t="s">
        <v>228</v>
      </c>
      <c r="D179" s="117">
        <v>55000</v>
      </c>
      <c r="E179" s="117">
        <v>48592.5</v>
      </c>
      <c r="F179" s="117">
        <v>1828.75</v>
      </c>
      <c r="G179" s="117">
        <v>1828.75</v>
      </c>
      <c r="H179" s="117">
        <v>2750</v>
      </c>
      <c r="I179" s="117">
        <v>737</v>
      </c>
    </row>
    <row r="180" spans="1:9" ht="12.75">
      <c r="A180" s="7">
        <v>13</v>
      </c>
      <c r="B180" s="35" t="s">
        <v>78</v>
      </c>
      <c r="C180" s="7" t="s">
        <v>228</v>
      </c>
      <c r="D180" s="117">
        <v>55000</v>
      </c>
      <c r="E180" s="117">
        <v>48592.5</v>
      </c>
      <c r="F180" s="117">
        <v>1828.75</v>
      </c>
      <c r="G180" s="117">
        <v>1828.75</v>
      </c>
      <c r="H180" s="117">
        <v>2750</v>
      </c>
      <c r="I180" s="117">
        <v>525</v>
      </c>
    </row>
    <row r="181" spans="1:9" ht="12.75">
      <c r="A181" s="7">
        <v>14</v>
      </c>
      <c r="B181" s="35" t="s">
        <v>79</v>
      </c>
      <c r="C181" s="7" t="s">
        <v>228</v>
      </c>
      <c r="D181" s="117">
        <v>55000</v>
      </c>
      <c r="E181" s="117">
        <v>48592.5</v>
      </c>
      <c r="F181" s="117">
        <v>1828.75</v>
      </c>
      <c r="G181" s="117">
        <v>1828.75</v>
      </c>
      <c r="H181" s="117">
        <v>2750</v>
      </c>
      <c r="I181" s="117">
        <v>289</v>
      </c>
    </row>
    <row r="182" spans="1:9" ht="12.75">
      <c r="A182" s="7">
        <v>15</v>
      </c>
      <c r="B182" s="35" t="s">
        <v>80</v>
      </c>
      <c r="C182" s="7" t="s">
        <v>228</v>
      </c>
      <c r="D182" s="117">
        <v>55000</v>
      </c>
      <c r="E182" s="117">
        <v>48592.5</v>
      </c>
      <c r="F182" s="117">
        <v>1828.75</v>
      </c>
      <c r="G182" s="117">
        <v>1828.75</v>
      </c>
      <c r="H182" s="117">
        <v>2750</v>
      </c>
      <c r="I182" s="117">
        <v>737</v>
      </c>
    </row>
    <row r="183" spans="1:9" ht="12.75">
      <c r="A183" s="7">
        <v>16</v>
      </c>
      <c r="B183" s="35" t="s">
        <v>81</v>
      </c>
      <c r="C183" s="7" t="s">
        <v>228</v>
      </c>
      <c r="D183" s="117">
        <v>55000</v>
      </c>
      <c r="E183" s="117">
        <v>48592.5</v>
      </c>
      <c r="F183" s="117">
        <v>1828.75</v>
      </c>
      <c r="G183" s="117">
        <v>1828.75</v>
      </c>
      <c r="H183" s="117">
        <v>2750</v>
      </c>
      <c r="I183" s="117">
        <v>855</v>
      </c>
    </row>
    <row r="184" spans="1:9" ht="12.75">
      <c r="A184" s="7">
        <v>17</v>
      </c>
      <c r="B184" s="35" t="s">
        <v>117</v>
      </c>
      <c r="C184" s="7" t="s">
        <v>228</v>
      </c>
      <c r="D184" s="117">
        <v>3000</v>
      </c>
      <c r="E184" s="117">
        <v>2650</v>
      </c>
      <c r="F184" s="117">
        <v>100</v>
      </c>
      <c r="G184" s="117">
        <v>100</v>
      </c>
      <c r="H184" s="117">
        <v>150</v>
      </c>
      <c r="I184" s="117">
        <v>31</v>
      </c>
    </row>
    <row r="185" spans="1:9" ht="12.75">
      <c r="A185" s="7">
        <v>18</v>
      </c>
      <c r="B185" s="35" t="s">
        <v>119</v>
      </c>
      <c r="C185" s="7" t="s">
        <v>228</v>
      </c>
      <c r="D185" s="117">
        <v>3000</v>
      </c>
      <c r="E185" s="117">
        <v>2650</v>
      </c>
      <c r="F185" s="117">
        <v>100</v>
      </c>
      <c r="G185" s="117">
        <v>100</v>
      </c>
      <c r="H185" s="117">
        <v>150</v>
      </c>
      <c r="I185" s="117">
        <v>37</v>
      </c>
    </row>
    <row r="186" spans="1:9" ht="12.75">
      <c r="A186" s="7">
        <v>19</v>
      </c>
      <c r="B186" s="35" t="s">
        <v>121</v>
      </c>
      <c r="C186" s="7" t="s">
        <v>228</v>
      </c>
      <c r="D186" s="117">
        <v>3000</v>
      </c>
      <c r="E186" s="117">
        <v>2650</v>
      </c>
      <c r="F186" s="117">
        <v>100</v>
      </c>
      <c r="G186" s="117">
        <v>100</v>
      </c>
      <c r="H186" s="117">
        <v>150</v>
      </c>
      <c r="I186" s="117">
        <v>61</v>
      </c>
    </row>
    <row r="187" spans="1:9" ht="12.75">
      <c r="A187" s="7">
        <v>20</v>
      </c>
      <c r="B187" s="35" t="s">
        <v>247</v>
      </c>
      <c r="C187" s="7" t="s">
        <v>228</v>
      </c>
      <c r="D187" s="142">
        <v>8000</v>
      </c>
      <c r="E187" s="117">
        <f>D187-F187-G187-H187</f>
        <v>7068</v>
      </c>
      <c r="F187" s="117">
        <f>(D187-H187)*3.5/100</f>
        <v>266</v>
      </c>
      <c r="G187" s="117">
        <f>(D187-H187)*3.5/100</f>
        <v>266</v>
      </c>
      <c r="H187" s="117">
        <f>D187*5/100</f>
        <v>400</v>
      </c>
      <c r="I187" s="142">
        <v>96.64989939637826</v>
      </c>
    </row>
    <row r="188" spans="1:9" ht="12.75">
      <c r="A188" s="7">
        <v>21</v>
      </c>
      <c r="B188" s="35" t="s">
        <v>248</v>
      </c>
      <c r="C188" s="7" t="s">
        <v>228</v>
      </c>
      <c r="D188" s="117">
        <v>8000</v>
      </c>
      <c r="E188" s="117">
        <f aca="true" t="shared" si="2" ref="E188:E195">D188-F188-G188-H188</f>
        <v>7068</v>
      </c>
      <c r="F188" s="117">
        <f aca="true" t="shared" si="3" ref="F188:F195">(D188-H188)*3.5/100</f>
        <v>266</v>
      </c>
      <c r="G188" s="117">
        <f aca="true" t="shared" si="4" ref="G188:G195">(D188-H188)*3.5/100</f>
        <v>266</v>
      </c>
      <c r="H188" s="117">
        <f aca="true" t="shared" si="5" ref="H188:H195">D188*5/100</f>
        <v>400</v>
      </c>
      <c r="I188" s="142">
        <v>86.93308721735119</v>
      </c>
    </row>
    <row r="189" spans="1:9" ht="12.75">
      <c r="A189" s="7">
        <v>22</v>
      </c>
      <c r="B189" s="35" t="s">
        <v>251</v>
      </c>
      <c r="C189" s="7" t="s">
        <v>228</v>
      </c>
      <c r="D189" s="117">
        <v>8000</v>
      </c>
      <c r="E189" s="117">
        <f t="shared" si="2"/>
        <v>7068</v>
      </c>
      <c r="F189" s="117">
        <f t="shared" si="3"/>
        <v>266</v>
      </c>
      <c r="G189" s="117">
        <f t="shared" si="4"/>
        <v>266</v>
      </c>
      <c r="H189" s="117">
        <f t="shared" si="5"/>
        <v>400</v>
      </c>
      <c r="I189" s="142">
        <v>72.55988727101928</v>
      </c>
    </row>
    <row r="190" spans="1:9" ht="12.75">
      <c r="A190" s="7">
        <v>23</v>
      </c>
      <c r="B190" s="35" t="s">
        <v>254</v>
      </c>
      <c r="C190" s="7" t="s">
        <v>228</v>
      </c>
      <c r="D190" s="117">
        <v>65000</v>
      </c>
      <c r="E190" s="117">
        <f t="shared" si="2"/>
        <v>57427.5</v>
      </c>
      <c r="F190" s="117">
        <f t="shared" si="3"/>
        <v>2161.25</v>
      </c>
      <c r="G190" s="117">
        <f t="shared" si="4"/>
        <v>2161.25</v>
      </c>
      <c r="H190" s="117">
        <f t="shared" si="5"/>
        <v>3250</v>
      </c>
      <c r="I190" s="142">
        <v>904.0825285338018</v>
      </c>
    </row>
    <row r="191" spans="1:9" ht="12.75">
      <c r="A191" s="7">
        <v>24</v>
      </c>
      <c r="B191" s="35" t="s">
        <v>256</v>
      </c>
      <c r="C191" s="7" t="s">
        <v>228</v>
      </c>
      <c r="D191" s="117">
        <v>65000</v>
      </c>
      <c r="E191" s="117">
        <f t="shared" si="2"/>
        <v>57427.5</v>
      </c>
      <c r="F191" s="117">
        <f t="shared" si="3"/>
        <v>2161.25</v>
      </c>
      <c r="G191" s="117">
        <f t="shared" si="4"/>
        <v>2161.25</v>
      </c>
      <c r="H191" s="117">
        <f t="shared" si="5"/>
        <v>3250</v>
      </c>
      <c r="I191" s="142">
        <v>645.7147451358741</v>
      </c>
    </row>
    <row r="192" spans="1:9" ht="12.75">
      <c r="A192" s="7">
        <v>25</v>
      </c>
      <c r="B192" s="5" t="s">
        <v>262</v>
      </c>
      <c r="C192" s="7" t="s">
        <v>228</v>
      </c>
      <c r="D192" s="142">
        <v>65000</v>
      </c>
      <c r="E192" s="117">
        <f t="shared" si="2"/>
        <v>57427.5</v>
      </c>
      <c r="F192" s="117">
        <f t="shared" si="3"/>
        <v>2161.25</v>
      </c>
      <c r="G192" s="117">
        <f t="shared" si="4"/>
        <v>2161.25</v>
      </c>
      <c r="H192" s="117">
        <f t="shared" si="5"/>
        <v>3250</v>
      </c>
      <c r="I192" s="142">
        <v>810.2033669359881</v>
      </c>
    </row>
    <row r="193" spans="1:9" ht="12.75">
      <c r="A193" s="7">
        <v>26</v>
      </c>
      <c r="B193" s="35" t="s">
        <v>263</v>
      </c>
      <c r="C193" s="7" t="s">
        <v>228</v>
      </c>
      <c r="D193" s="142">
        <v>65000</v>
      </c>
      <c r="E193" s="117">
        <f t="shared" si="2"/>
        <v>57427.5</v>
      </c>
      <c r="F193" s="117">
        <f t="shared" si="3"/>
        <v>2161.25</v>
      </c>
      <c r="G193" s="117">
        <f t="shared" si="4"/>
        <v>2161.25</v>
      </c>
      <c r="H193" s="117">
        <f t="shared" si="5"/>
        <v>3250</v>
      </c>
      <c r="I193" s="142">
        <v>1052.327621964838</v>
      </c>
    </row>
    <row r="194" spans="1:9" ht="12.75">
      <c r="A194" s="7">
        <v>27</v>
      </c>
      <c r="B194" s="161" t="s">
        <v>272</v>
      </c>
      <c r="C194" s="7" t="s">
        <v>228</v>
      </c>
      <c r="D194" s="142">
        <v>65000</v>
      </c>
      <c r="E194" s="117">
        <f t="shared" si="2"/>
        <v>57427.5</v>
      </c>
      <c r="F194" s="117">
        <f t="shared" si="3"/>
        <v>2161.25</v>
      </c>
      <c r="G194" s="117">
        <f t="shared" si="4"/>
        <v>2161.25</v>
      </c>
      <c r="H194" s="117">
        <f t="shared" si="5"/>
        <v>3250</v>
      </c>
      <c r="I194" s="142">
        <v>671.4418159523879</v>
      </c>
    </row>
    <row r="195" spans="1:9" ht="12.75">
      <c r="A195" s="7">
        <v>28</v>
      </c>
      <c r="B195" s="161" t="s">
        <v>271</v>
      </c>
      <c r="C195" s="7" t="s">
        <v>228</v>
      </c>
      <c r="D195" s="117">
        <v>8000</v>
      </c>
      <c r="E195" s="117">
        <f t="shared" si="2"/>
        <v>7068</v>
      </c>
      <c r="F195" s="117">
        <f t="shared" si="3"/>
        <v>266</v>
      </c>
      <c r="G195" s="117">
        <f t="shared" si="4"/>
        <v>266</v>
      </c>
      <c r="H195" s="117">
        <f t="shared" si="5"/>
        <v>400</v>
      </c>
      <c r="I195" s="142">
        <v>113.4178002936572</v>
      </c>
    </row>
    <row r="196" spans="1:9" ht="12.75">
      <c r="A196" s="7"/>
      <c r="B196" s="35" t="s">
        <v>55</v>
      </c>
      <c r="C196" s="7"/>
      <c r="D196" s="117">
        <f aca="true" t="shared" si="6" ref="D196:I196">SUM(D168:D195)</f>
        <v>1196000</v>
      </c>
      <c r="E196" s="117">
        <f t="shared" si="6"/>
        <v>1056664.5</v>
      </c>
      <c r="F196" s="117">
        <f t="shared" si="6"/>
        <v>39767.75</v>
      </c>
      <c r="G196" s="117">
        <f t="shared" si="6"/>
        <v>39767.75</v>
      </c>
      <c r="H196" s="117">
        <f t="shared" si="6"/>
        <v>59800</v>
      </c>
      <c r="I196" s="117">
        <f t="shared" si="6"/>
        <v>14839.330752701295</v>
      </c>
    </row>
    <row r="197" spans="1:9" ht="24.75" customHeight="1">
      <c r="A197" s="301" t="s">
        <v>202</v>
      </c>
      <c r="B197" s="301"/>
      <c r="C197" s="179"/>
      <c r="D197" s="157"/>
      <c r="E197" s="117"/>
      <c r="F197" s="117"/>
      <c r="G197" s="117"/>
      <c r="H197" s="117"/>
      <c r="I197" s="117"/>
    </row>
    <row r="198" spans="1:9" ht="12.75">
      <c r="A198" s="3">
        <v>1</v>
      </c>
      <c r="B198" s="10" t="s">
        <v>57</v>
      </c>
      <c r="C198" s="47" t="s">
        <v>61</v>
      </c>
      <c r="D198" s="157">
        <v>1311096</v>
      </c>
      <c r="E198" s="112">
        <v>1158353</v>
      </c>
      <c r="F198" s="112">
        <v>43593</v>
      </c>
      <c r="G198" s="112">
        <v>43593</v>
      </c>
      <c r="H198" s="112">
        <v>65557</v>
      </c>
      <c r="I198" s="117">
        <v>49005</v>
      </c>
    </row>
    <row r="199" spans="1:9" ht="12.75">
      <c r="A199" s="3">
        <v>2</v>
      </c>
      <c r="B199" s="5" t="s">
        <v>12</v>
      </c>
      <c r="C199" s="48" t="s">
        <v>61</v>
      </c>
      <c r="D199" s="111">
        <v>1429932</v>
      </c>
      <c r="E199" s="112">
        <v>1263345</v>
      </c>
      <c r="F199" s="112">
        <v>47545</v>
      </c>
      <c r="G199" s="112">
        <v>47545</v>
      </c>
      <c r="H199" s="112">
        <v>71497</v>
      </c>
      <c r="I199" s="117">
        <v>33499</v>
      </c>
    </row>
    <row r="200" spans="1:9" ht="12.75">
      <c r="A200" s="3">
        <v>3</v>
      </c>
      <c r="B200" s="5" t="s">
        <v>14</v>
      </c>
      <c r="C200" s="48"/>
      <c r="D200" s="111">
        <v>556203</v>
      </c>
      <c r="E200" s="112">
        <v>491405</v>
      </c>
      <c r="F200" s="112">
        <v>18494</v>
      </c>
      <c r="G200" s="112">
        <v>18494</v>
      </c>
      <c r="H200" s="112">
        <v>27810</v>
      </c>
      <c r="I200" s="117">
        <v>8390</v>
      </c>
    </row>
    <row r="201" spans="1:9" ht="12.75">
      <c r="A201" s="3">
        <v>4</v>
      </c>
      <c r="B201" s="5" t="s">
        <v>110</v>
      </c>
      <c r="C201" s="48" t="s">
        <v>61</v>
      </c>
      <c r="D201" s="116">
        <v>659170</v>
      </c>
      <c r="E201" s="117"/>
      <c r="F201" s="117"/>
      <c r="G201" s="116">
        <v>659170</v>
      </c>
      <c r="H201" s="116"/>
      <c r="I201" s="117"/>
    </row>
    <row r="202" spans="1:9" ht="12.75">
      <c r="A202" s="3">
        <v>5</v>
      </c>
      <c r="B202" s="5" t="s">
        <v>122</v>
      </c>
      <c r="C202" s="48" t="s">
        <v>61</v>
      </c>
      <c r="D202" s="116">
        <v>688080</v>
      </c>
      <c r="E202" s="117"/>
      <c r="F202" s="117"/>
      <c r="G202" s="117">
        <v>688080</v>
      </c>
      <c r="H202" s="117"/>
      <c r="I202" s="117"/>
    </row>
    <row r="203" spans="1:9" ht="12.75">
      <c r="A203" s="3">
        <v>6</v>
      </c>
      <c r="B203" s="5" t="s">
        <v>123</v>
      </c>
      <c r="C203" s="48" t="s">
        <v>61</v>
      </c>
      <c r="D203" s="116">
        <v>376140</v>
      </c>
      <c r="E203" s="117"/>
      <c r="F203" s="117"/>
      <c r="G203" s="117">
        <v>376140</v>
      </c>
      <c r="H203" s="117"/>
      <c r="I203" s="117"/>
    </row>
    <row r="204" spans="1:9" ht="12.75">
      <c r="A204" s="3">
        <v>7</v>
      </c>
      <c r="B204" s="5" t="s">
        <v>124</v>
      </c>
      <c r="C204" s="48" t="s">
        <v>61</v>
      </c>
      <c r="D204" s="116">
        <v>897940</v>
      </c>
      <c r="E204" s="117"/>
      <c r="F204" s="117"/>
      <c r="G204" s="117">
        <v>853043</v>
      </c>
      <c r="H204" s="117">
        <v>44897</v>
      </c>
      <c r="I204" s="117">
        <v>10719</v>
      </c>
    </row>
    <row r="205" spans="1:9" ht="12.75">
      <c r="A205" s="3">
        <v>8</v>
      </c>
      <c r="B205" s="5" t="s">
        <v>94</v>
      </c>
      <c r="C205" s="48" t="s">
        <v>61</v>
      </c>
      <c r="D205" s="116">
        <v>695691</v>
      </c>
      <c r="E205" s="117">
        <v>614642</v>
      </c>
      <c r="F205" s="117">
        <v>23132</v>
      </c>
      <c r="G205" s="117">
        <v>23132</v>
      </c>
      <c r="H205" s="117">
        <v>34785</v>
      </c>
      <c r="I205" s="117">
        <v>13859</v>
      </c>
    </row>
    <row r="206" spans="1:9" ht="12.75">
      <c r="A206" s="3">
        <v>9</v>
      </c>
      <c r="B206" s="5" t="s">
        <v>187</v>
      </c>
      <c r="C206" s="48" t="s">
        <v>61</v>
      </c>
      <c r="D206" s="116">
        <v>1083147</v>
      </c>
      <c r="E206" s="117">
        <v>956960</v>
      </c>
      <c r="F206" s="117">
        <v>36015</v>
      </c>
      <c r="G206" s="117">
        <v>36015</v>
      </c>
      <c r="H206" s="117">
        <v>54157</v>
      </c>
      <c r="I206" s="117">
        <v>47248</v>
      </c>
    </row>
    <row r="207" spans="1:9" ht="12.75">
      <c r="A207" s="3">
        <v>10</v>
      </c>
      <c r="B207" s="5" t="s">
        <v>188</v>
      </c>
      <c r="C207" s="48" t="s">
        <v>61</v>
      </c>
      <c r="D207" s="116">
        <v>383950</v>
      </c>
      <c r="E207" s="117">
        <v>339220</v>
      </c>
      <c r="F207" s="117">
        <v>12766</v>
      </c>
      <c r="G207" s="117">
        <v>12766</v>
      </c>
      <c r="H207" s="117">
        <v>19198</v>
      </c>
      <c r="I207" s="117">
        <v>10413</v>
      </c>
    </row>
    <row r="208" spans="1:10" ht="12.75">
      <c r="A208" s="3" t="s">
        <v>243</v>
      </c>
      <c r="B208" s="5" t="s">
        <v>239</v>
      </c>
      <c r="C208" s="48" t="s">
        <v>61</v>
      </c>
      <c r="D208" s="116">
        <v>265210</v>
      </c>
      <c r="E208" s="117">
        <v>0</v>
      </c>
      <c r="F208" s="117">
        <v>0</v>
      </c>
      <c r="G208" s="117">
        <v>251950</v>
      </c>
      <c r="H208" s="117">
        <v>13260</v>
      </c>
      <c r="I208" s="117">
        <v>3496</v>
      </c>
      <c r="J208" s="54">
        <f>SUM(G208:H208)</f>
        <v>265210</v>
      </c>
    </row>
    <row r="209" spans="1:10" ht="12.75">
      <c r="A209" s="3">
        <v>12</v>
      </c>
      <c r="B209" s="160" t="s">
        <v>279</v>
      </c>
      <c r="C209" s="48" t="s">
        <v>61</v>
      </c>
      <c r="D209" s="142">
        <v>523393</v>
      </c>
      <c r="E209" s="142">
        <v>462419</v>
      </c>
      <c r="F209" s="142">
        <v>17402</v>
      </c>
      <c r="G209" s="142">
        <v>17402</v>
      </c>
      <c r="H209" s="142">
        <v>26170</v>
      </c>
      <c r="I209" s="142">
        <v>5955.224348581353</v>
      </c>
      <c r="J209" s="54"/>
    </row>
    <row r="210" spans="1:10" ht="12.75">
      <c r="A210" s="3">
        <v>13</v>
      </c>
      <c r="B210" s="160" t="s">
        <v>280</v>
      </c>
      <c r="C210" s="48" t="s">
        <v>61</v>
      </c>
      <c r="D210" s="142">
        <v>195850</v>
      </c>
      <c r="E210" s="142">
        <v>173033</v>
      </c>
      <c r="F210" s="142">
        <v>6512</v>
      </c>
      <c r="G210" s="142">
        <v>6512</v>
      </c>
      <c r="H210" s="142">
        <v>9793</v>
      </c>
      <c r="I210" s="142">
        <v>4267.817348377997</v>
      </c>
      <c r="J210" s="54"/>
    </row>
    <row r="211" spans="1:10" ht="12.75">
      <c r="A211" s="3">
        <v>14</v>
      </c>
      <c r="B211" s="158" t="s">
        <v>281</v>
      </c>
      <c r="C211" s="48" t="s">
        <v>61</v>
      </c>
      <c r="D211" s="142">
        <v>509500</v>
      </c>
      <c r="E211" s="142">
        <v>450143</v>
      </c>
      <c r="F211" s="142">
        <v>16941</v>
      </c>
      <c r="G211" s="142">
        <v>16941</v>
      </c>
      <c r="H211" s="142">
        <v>25475</v>
      </c>
      <c r="I211" s="142">
        <v>12926.670792079207</v>
      </c>
      <c r="J211" s="54"/>
    </row>
    <row r="212" spans="1:10" ht="12.75">
      <c r="A212" s="3">
        <v>15</v>
      </c>
      <c r="B212" s="160" t="s">
        <v>282</v>
      </c>
      <c r="C212" s="48" t="s">
        <v>61</v>
      </c>
      <c r="D212" s="142">
        <v>540550</v>
      </c>
      <c r="E212" s="142">
        <v>477576</v>
      </c>
      <c r="F212" s="142">
        <v>17973</v>
      </c>
      <c r="G212" s="142">
        <v>17973</v>
      </c>
      <c r="H212" s="142">
        <v>27028</v>
      </c>
      <c r="I212" s="142">
        <v>8546.635631293571</v>
      </c>
      <c r="J212" s="54"/>
    </row>
    <row r="213" spans="1:10" ht="12.75">
      <c r="A213" s="3">
        <v>16</v>
      </c>
      <c r="B213" s="160" t="s">
        <v>283</v>
      </c>
      <c r="C213" s="48" t="s">
        <v>61</v>
      </c>
      <c r="D213" s="142">
        <v>550430</v>
      </c>
      <c r="E213" s="142">
        <v>486304</v>
      </c>
      <c r="F213" s="142">
        <v>18302</v>
      </c>
      <c r="G213" s="142">
        <v>18302</v>
      </c>
      <c r="H213" s="142">
        <v>27522</v>
      </c>
      <c r="I213" s="142">
        <v>5424.256033415841</v>
      </c>
      <c r="J213" s="54"/>
    </row>
    <row r="214" spans="1:10" ht="12.75">
      <c r="A214" s="3">
        <v>17</v>
      </c>
      <c r="B214" s="160" t="s">
        <v>284</v>
      </c>
      <c r="C214" s="48" t="s">
        <v>61</v>
      </c>
      <c r="D214" s="142">
        <v>540350</v>
      </c>
      <c r="E214" s="117">
        <v>477401</v>
      </c>
      <c r="F214" s="117">
        <v>17966</v>
      </c>
      <c r="G214" s="117">
        <v>17966</v>
      </c>
      <c r="H214" s="117">
        <v>27017</v>
      </c>
      <c r="I214" s="142">
        <v>14930.564804469275</v>
      </c>
      <c r="J214" s="54"/>
    </row>
    <row r="215" spans="1:10" ht="12.75">
      <c r="A215" s="3">
        <v>18</v>
      </c>
      <c r="B215" s="169" t="s">
        <v>15</v>
      </c>
      <c r="C215" s="48" t="s">
        <v>61</v>
      </c>
      <c r="D215" s="142">
        <v>940430</v>
      </c>
      <c r="E215" s="142">
        <v>830870</v>
      </c>
      <c r="F215" s="142">
        <v>31269</v>
      </c>
      <c r="G215" s="142">
        <v>31269</v>
      </c>
      <c r="H215" s="142">
        <v>47022</v>
      </c>
      <c r="I215" s="142">
        <v>28430.113076293535</v>
      </c>
      <c r="J215" s="54"/>
    </row>
    <row r="216" spans="1:10" ht="12.75">
      <c r="A216" s="3">
        <v>19</v>
      </c>
      <c r="B216" s="160" t="s">
        <v>286</v>
      </c>
      <c r="C216" s="48" t="s">
        <v>61</v>
      </c>
      <c r="D216" s="142">
        <v>146090</v>
      </c>
      <c r="E216" s="117">
        <v>129071</v>
      </c>
      <c r="F216" s="117">
        <v>4857</v>
      </c>
      <c r="G216" s="117">
        <v>4857</v>
      </c>
      <c r="H216" s="117">
        <v>7305</v>
      </c>
      <c r="I216" s="142">
        <v>3863.0061576354683</v>
      </c>
      <c r="J216" s="54"/>
    </row>
    <row r="217" spans="1:10" ht="12.75">
      <c r="A217" s="3">
        <v>20</v>
      </c>
      <c r="B217" s="159" t="s">
        <v>292</v>
      </c>
      <c r="C217" s="48" t="s">
        <v>61</v>
      </c>
      <c r="D217" s="142">
        <v>932945</v>
      </c>
      <c r="E217" s="142">
        <v>824256</v>
      </c>
      <c r="F217" s="142">
        <v>31021</v>
      </c>
      <c r="G217" s="142">
        <v>31021</v>
      </c>
      <c r="H217" s="142">
        <v>46647</v>
      </c>
      <c r="I217" s="142">
        <v>22591.53536217304</v>
      </c>
      <c r="J217" s="54"/>
    </row>
    <row r="218" spans="1:10" ht="12.75">
      <c r="A218" s="3">
        <v>21</v>
      </c>
      <c r="B218" s="161" t="s">
        <v>290</v>
      </c>
      <c r="C218" s="48" t="s">
        <v>61</v>
      </c>
      <c r="D218" s="162">
        <v>349203</v>
      </c>
      <c r="E218" s="117">
        <v>308526</v>
      </c>
      <c r="F218" s="117">
        <v>11611</v>
      </c>
      <c r="G218" s="117">
        <v>11611</v>
      </c>
      <c r="H218" s="117">
        <v>17455</v>
      </c>
      <c r="I218" s="142">
        <v>0</v>
      </c>
      <c r="J218" s="54"/>
    </row>
    <row r="219" spans="1:10" ht="27.75" customHeight="1">
      <c r="A219" s="168"/>
      <c r="B219" s="168" t="s">
        <v>55</v>
      </c>
      <c r="C219" s="11"/>
      <c r="D219" s="157">
        <f aca="true" t="shared" si="7" ref="D219:I219">SUM(D198:D218)</f>
        <v>13575300</v>
      </c>
      <c r="E219" s="157">
        <f t="shared" si="7"/>
        <v>9443524</v>
      </c>
      <c r="F219" s="157">
        <f t="shared" si="7"/>
        <v>355399</v>
      </c>
      <c r="G219" s="157">
        <f t="shared" si="7"/>
        <v>3183782</v>
      </c>
      <c r="H219" s="157">
        <f t="shared" si="7"/>
        <v>592595</v>
      </c>
      <c r="I219" s="157">
        <f t="shared" si="7"/>
        <v>283564.82355431933</v>
      </c>
      <c r="J219" s="54">
        <f>SUM(E219:H219)</f>
        <v>13575300</v>
      </c>
    </row>
    <row r="220" spans="1:9" ht="12.75">
      <c r="A220" s="35"/>
      <c r="B220" s="35"/>
      <c r="C220" s="7"/>
      <c r="D220" s="144"/>
      <c r="E220" s="144"/>
      <c r="F220" s="144"/>
      <c r="G220" s="144"/>
      <c r="H220" s="144"/>
      <c r="I220" s="144"/>
    </row>
    <row r="221" spans="1:9" ht="12.75">
      <c r="A221" s="35"/>
      <c r="B221" s="35"/>
      <c r="C221" s="7"/>
      <c r="D221" s="144"/>
      <c r="E221" s="144"/>
      <c r="F221" s="144"/>
      <c r="G221" s="144"/>
      <c r="H221" s="144"/>
      <c r="I221" s="144"/>
    </row>
    <row r="222" spans="1:9" ht="0.75" customHeight="1">
      <c r="A222" s="35">
        <v>1</v>
      </c>
      <c r="B222" s="35" t="s">
        <v>125</v>
      </c>
      <c r="C222" s="7" t="s">
        <v>126</v>
      </c>
      <c r="D222" s="144">
        <v>536</v>
      </c>
      <c r="E222" s="144"/>
      <c r="F222" s="144"/>
      <c r="G222" s="144">
        <v>509</v>
      </c>
      <c r="H222" s="144">
        <v>27</v>
      </c>
      <c r="I222" s="144"/>
    </row>
    <row r="223" spans="1:9" ht="12.75" hidden="1">
      <c r="A223" s="35">
        <v>2</v>
      </c>
      <c r="B223" s="35" t="s">
        <v>127</v>
      </c>
      <c r="C223" s="7" t="s">
        <v>126</v>
      </c>
      <c r="D223" s="144">
        <v>536</v>
      </c>
      <c r="E223" s="144"/>
      <c r="F223" s="144"/>
      <c r="G223" s="144">
        <v>509</v>
      </c>
      <c r="H223" s="144">
        <v>27</v>
      </c>
      <c r="I223" s="144"/>
    </row>
    <row r="224" spans="1:9" ht="12.75" hidden="1">
      <c r="A224" s="35">
        <v>3</v>
      </c>
      <c r="B224" s="35" t="s">
        <v>128</v>
      </c>
      <c r="C224" s="7" t="s">
        <v>126</v>
      </c>
      <c r="D224" s="144">
        <v>25027</v>
      </c>
      <c r="E224" s="144"/>
      <c r="F224" s="144"/>
      <c r="G224" s="144">
        <v>23775</v>
      </c>
      <c r="H224" s="144">
        <v>1252</v>
      </c>
      <c r="I224" s="144"/>
    </row>
    <row r="225" spans="1:9" ht="12.75" hidden="1">
      <c r="A225" s="35">
        <v>4</v>
      </c>
      <c r="B225" s="35" t="s">
        <v>129</v>
      </c>
      <c r="C225" s="7" t="s">
        <v>126</v>
      </c>
      <c r="D225" s="144">
        <v>33591</v>
      </c>
      <c r="E225" s="144"/>
      <c r="F225" s="144"/>
      <c r="G225" s="144">
        <v>31911</v>
      </c>
      <c r="H225" s="144">
        <v>1680</v>
      </c>
      <c r="I225" s="144"/>
    </row>
    <row r="226" spans="1:9" ht="12.75" hidden="1">
      <c r="A226" s="35">
        <v>5</v>
      </c>
      <c r="B226" s="35" t="s">
        <v>130</v>
      </c>
      <c r="C226" s="7" t="s">
        <v>126</v>
      </c>
      <c r="D226" s="144">
        <v>24880</v>
      </c>
      <c r="E226" s="144"/>
      <c r="F226" s="144"/>
      <c r="G226" s="144">
        <v>23636</v>
      </c>
      <c r="H226" s="144">
        <v>1244</v>
      </c>
      <c r="I226" s="144"/>
    </row>
    <row r="227" spans="1:9" ht="12.75" hidden="1">
      <c r="A227" s="35">
        <v>6</v>
      </c>
      <c r="B227" s="35" t="s">
        <v>131</v>
      </c>
      <c r="C227" s="7" t="s">
        <v>126</v>
      </c>
      <c r="D227" s="144">
        <v>19420</v>
      </c>
      <c r="E227" s="144"/>
      <c r="F227" s="144"/>
      <c r="G227" s="144">
        <v>18449</v>
      </c>
      <c r="H227" s="144">
        <v>971</v>
      </c>
      <c r="I227" s="144"/>
    </row>
    <row r="228" spans="1:9" ht="12.75" hidden="1">
      <c r="A228" s="35">
        <v>7</v>
      </c>
      <c r="B228" s="35" t="s">
        <v>132</v>
      </c>
      <c r="C228" s="7" t="s">
        <v>126</v>
      </c>
      <c r="D228" s="144">
        <v>36826</v>
      </c>
      <c r="E228" s="144"/>
      <c r="F228" s="144"/>
      <c r="G228" s="144">
        <v>34985</v>
      </c>
      <c r="H228" s="144">
        <v>1841</v>
      </c>
      <c r="I228" s="144"/>
    </row>
    <row r="229" spans="1:9" ht="12.75" hidden="1">
      <c r="A229" s="35">
        <v>8</v>
      </c>
      <c r="B229" s="35" t="s">
        <v>133</v>
      </c>
      <c r="C229" s="7" t="s">
        <v>126</v>
      </c>
      <c r="D229" s="144">
        <v>30051</v>
      </c>
      <c r="E229" s="144"/>
      <c r="F229" s="144"/>
      <c r="G229" s="144">
        <v>28548</v>
      </c>
      <c r="H229" s="144">
        <v>1503</v>
      </c>
      <c r="I229" s="144"/>
    </row>
    <row r="230" spans="1:9" ht="12.75" hidden="1">
      <c r="A230" s="35">
        <v>9</v>
      </c>
      <c r="B230" s="35" t="s">
        <v>134</v>
      </c>
      <c r="C230" s="7" t="s">
        <v>126</v>
      </c>
      <c r="D230" s="144">
        <v>28571</v>
      </c>
      <c r="E230" s="144"/>
      <c r="F230" s="144"/>
      <c r="G230" s="144">
        <v>27142</v>
      </c>
      <c r="H230" s="144">
        <v>1429</v>
      </c>
      <c r="I230" s="144"/>
    </row>
    <row r="231" spans="1:9" ht="12.75" hidden="1">
      <c r="A231" s="35">
        <v>10</v>
      </c>
      <c r="B231" s="35" t="s">
        <v>135</v>
      </c>
      <c r="C231" s="7" t="s">
        <v>126</v>
      </c>
      <c r="D231" s="144">
        <v>28720</v>
      </c>
      <c r="E231" s="144"/>
      <c r="F231" s="144"/>
      <c r="G231" s="144">
        <v>27284</v>
      </c>
      <c r="H231" s="144">
        <v>1436</v>
      </c>
      <c r="I231" s="144"/>
    </row>
    <row r="232" spans="1:9" ht="12.75" hidden="1">
      <c r="A232" s="35">
        <v>11</v>
      </c>
      <c r="B232" s="35" t="s">
        <v>136</v>
      </c>
      <c r="C232" s="7" t="s">
        <v>126</v>
      </c>
      <c r="D232" s="144">
        <v>72506</v>
      </c>
      <c r="E232" s="144"/>
      <c r="F232" s="144"/>
      <c r="G232" s="144">
        <v>71285</v>
      </c>
      <c r="H232" s="144">
        <v>1221</v>
      </c>
      <c r="I232" s="144"/>
    </row>
    <row r="233" spans="1:9" ht="12.75" hidden="1">
      <c r="A233" s="35">
        <v>12</v>
      </c>
      <c r="B233" s="35" t="s">
        <v>137</v>
      </c>
      <c r="C233" s="7" t="s">
        <v>126</v>
      </c>
      <c r="D233" s="144">
        <v>98521</v>
      </c>
      <c r="E233" s="144"/>
      <c r="F233" s="144"/>
      <c r="G233" s="144">
        <v>95996</v>
      </c>
      <c r="H233" s="144">
        <v>2525</v>
      </c>
      <c r="I233" s="144"/>
    </row>
    <row r="234" spans="1:9" ht="12.75" hidden="1">
      <c r="A234" s="35">
        <v>13</v>
      </c>
      <c r="B234" s="35" t="s">
        <v>138</v>
      </c>
      <c r="C234" s="7" t="s">
        <v>126</v>
      </c>
      <c r="D234" s="144">
        <v>189120</v>
      </c>
      <c r="E234" s="144"/>
      <c r="F234" s="144"/>
      <c r="G234" s="144">
        <v>189120</v>
      </c>
      <c r="H234" s="144"/>
      <c r="I234" s="144"/>
    </row>
    <row r="235" spans="1:9" ht="12.75" hidden="1">
      <c r="A235" s="35">
        <v>14</v>
      </c>
      <c r="B235" s="35" t="s">
        <v>139</v>
      </c>
      <c r="C235" s="7" t="s">
        <v>126</v>
      </c>
      <c r="D235" s="144">
        <v>6305</v>
      </c>
      <c r="E235" s="144"/>
      <c r="F235" s="144"/>
      <c r="G235" s="144">
        <v>6179</v>
      </c>
      <c r="H235" s="144">
        <v>126</v>
      </c>
      <c r="I235" s="144"/>
    </row>
    <row r="236" spans="1:9" ht="12.75" hidden="1">
      <c r="A236" s="35"/>
      <c r="B236" s="35" t="s">
        <v>64</v>
      </c>
      <c r="C236" s="7" t="s">
        <v>126</v>
      </c>
      <c r="D236" s="144">
        <v>594484</v>
      </c>
      <c r="E236" s="144"/>
      <c r="F236" s="144"/>
      <c r="G236" s="144">
        <v>579328</v>
      </c>
      <c r="H236" s="144">
        <v>15156</v>
      </c>
      <c r="I236" s="144"/>
    </row>
    <row r="237" spans="1:9" ht="12.75" hidden="1">
      <c r="A237" s="35"/>
      <c r="B237" s="35" t="s">
        <v>140</v>
      </c>
      <c r="C237" s="7" t="s">
        <v>126</v>
      </c>
      <c r="D237" s="144">
        <v>600000</v>
      </c>
      <c r="E237" s="144"/>
      <c r="F237" s="144"/>
      <c r="G237" s="144">
        <v>570000</v>
      </c>
      <c r="H237" s="144">
        <v>30000</v>
      </c>
      <c r="I237" s="144"/>
    </row>
    <row r="238" spans="1:9" ht="12.75" hidden="1">
      <c r="A238" s="35"/>
      <c r="B238" s="35" t="s">
        <v>141</v>
      </c>
      <c r="C238" s="7"/>
      <c r="D238" s="117">
        <v>2797953</v>
      </c>
      <c r="E238" s="117"/>
      <c r="F238" s="117"/>
      <c r="G238" s="117">
        <v>2724798</v>
      </c>
      <c r="H238" s="117">
        <v>73155</v>
      </c>
      <c r="I238" s="117"/>
    </row>
    <row r="239" spans="1:10" ht="22.5" customHeight="1">
      <c r="A239" s="35" t="s">
        <v>199</v>
      </c>
      <c r="B239" s="35" t="s">
        <v>203</v>
      </c>
      <c r="C239" s="7"/>
      <c r="D239" s="117">
        <v>5563035</v>
      </c>
      <c r="E239" s="117">
        <v>0</v>
      </c>
      <c r="F239" s="117">
        <v>0</v>
      </c>
      <c r="G239" s="117">
        <v>5431502</v>
      </c>
      <c r="H239" s="117">
        <v>131533</v>
      </c>
      <c r="I239" s="117">
        <v>0</v>
      </c>
      <c r="J239" s="54">
        <f>SUM(G239:H239)</f>
        <v>5563035</v>
      </c>
    </row>
    <row r="240" spans="1:9" ht="12.75">
      <c r="A240" s="35"/>
      <c r="B240" s="35"/>
      <c r="C240" s="7"/>
      <c r="D240" s="117"/>
      <c r="E240" s="117"/>
      <c r="F240" s="117"/>
      <c r="G240" s="117"/>
      <c r="H240" s="117"/>
      <c r="I240" s="117"/>
    </row>
    <row r="241" spans="1:9" ht="12.75">
      <c r="A241" s="35"/>
      <c r="B241" s="35" t="s">
        <v>209</v>
      </c>
      <c r="C241" s="7"/>
      <c r="D241" s="117"/>
      <c r="E241" s="117"/>
      <c r="F241" s="117"/>
      <c r="G241" s="117"/>
      <c r="H241" s="117"/>
      <c r="I241" s="117"/>
    </row>
    <row r="242" spans="1:9" ht="25.5" customHeight="1">
      <c r="A242" s="7">
        <v>1</v>
      </c>
      <c r="B242" s="35" t="s">
        <v>142</v>
      </c>
      <c r="C242" s="49" t="s">
        <v>143</v>
      </c>
      <c r="D242" s="117">
        <v>165296</v>
      </c>
      <c r="E242" s="117">
        <v>0</v>
      </c>
      <c r="F242" s="117">
        <v>0</v>
      </c>
      <c r="G242" s="117">
        <v>165296</v>
      </c>
      <c r="H242" s="117">
        <v>0</v>
      </c>
      <c r="I242" s="117">
        <v>0</v>
      </c>
    </row>
    <row r="243" spans="1:9" ht="25.5">
      <c r="A243" s="7">
        <v>2</v>
      </c>
      <c r="B243" s="35" t="s">
        <v>144</v>
      </c>
      <c r="C243" s="49" t="s">
        <v>143</v>
      </c>
      <c r="D243" s="117">
        <v>124570</v>
      </c>
      <c r="E243" s="117">
        <v>0</v>
      </c>
      <c r="F243" s="117">
        <v>0</v>
      </c>
      <c r="G243" s="117">
        <v>124570</v>
      </c>
      <c r="H243" s="117">
        <v>0</v>
      </c>
      <c r="I243" s="117">
        <v>0</v>
      </c>
    </row>
    <row r="244" spans="1:9" ht="25.5">
      <c r="A244" s="7">
        <v>3</v>
      </c>
      <c r="B244" s="35" t="s">
        <v>145</v>
      </c>
      <c r="C244" s="49" t="s">
        <v>143</v>
      </c>
      <c r="D244" s="117">
        <v>96280</v>
      </c>
      <c r="E244" s="117">
        <v>0</v>
      </c>
      <c r="F244" s="117">
        <v>0</v>
      </c>
      <c r="G244" s="117">
        <v>96280</v>
      </c>
      <c r="H244" s="117">
        <v>0</v>
      </c>
      <c r="I244" s="117">
        <v>0</v>
      </c>
    </row>
    <row r="245" spans="1:9" ht="25.5">
      <c r="A245" s="7">
        <v>4</v>
      </c>
      <c r="B245" s="35" t="s">
        <v>146</v>
      </c>
      <c r="C245" s="49" t="s">
        <v>143</v>
      </c>
      <c r="D245" s="117">
        <v>71020</v>
      </c>
      <c r="E245" s="117">
        <v>0</v>
      </c>
      <c r="F245" s="117">
        <v>0</v>
      </c>
      <c r="G245" s="117">
        <v>71020</v>
      </c>
      <c r="H245" s="117">
        <v>0</v>
      </c>
      <c r="I245" s="117">
        <v>0</v>
      </c>
    </row>
    <row r="246" spans="1:9" ht="25.5">
      <c r="A246" s="7">
        <v>5</v>
      </c>
      <c r="B246" s="35" t="s">
        <v>219</v>
      </c>
      <c r="C246" s="49" t="s">
        <v>143</v>
      </c>
      <c r="D246" s="117">
        <v>1662450</v>
      </c>
      <c r="E246" s="117">
        <v>0</v>
      </c>
      <c r="F246" s="117">
        <v>0</v>
      </c>
      <c r="G246" s="117">
        <v>1662450</v>
      </c>
      <c r="H246" s="117">
        <v>0</v>
      </c>
      <c r="I246" s="117">
        <v>0</v>
      </c>
    </row>
    <row r="247" spans="1:9" ht="25.5">
      <c r="A247" s="7">
        <v>6</v>
      </c>
      <c r="B247" s="35" t="s">
        <v>147</v>
      </c>
      <c r="C247" s="49" t="s">
        <v>143</v>
      </c>
      <c r="D247" s="117">
        <v>301300</v>
      </c>
      <c r="E247" s="117">
        <v>0</v>
      </c>
      <c r="F247" s="117">
        <v>0</v>
      </c>
      <c r="G247" s="117">
        <v>301300</v>
      </c>
      <c r="H247" s="117">
        <v>0</v>
      </c>
      <c r="I247" s="117">
        <v>0</v>
      </c>
    </row>
    <row r="248" spans="1:9" ht="25.5">
      <c r="A248" s="7">
        <v>7</v>
      </c>
      <c r="B248" s="35" t="s">
        <v>148</v>
      </c>
      <c r="C248" s="49" t="s">
        <v>143</v>
      </c>
      <c r="D248" s="117">
        <v>19830</v>
      </c>
      <c r="E248" s="117">
        <v>0</v>
      </c>
      <c r="F248" s="117">
        <v>0</v>
      </c>
      <c r="G248" s="117">
        <v>19830</v>
      </c>
      <c r="H248" s="117">
        <v>0</v>
      </c>
      <c r="I248" s="117">
        <v>0</v>
      </c>
    </row>
    <row r="249" spans="1:9" ht="25.5">
      <c r="A249" s="7">
        <v>8</v>
      </c>
      <c r="B249" s="35" t="s">
        <v>149</v>
      </c>
      <c r="C249" s="49" t="s">
        <v>143</v>
      </c>
      <c r="D249" s="117">
        <v>67193</v>
      </c>
      <c r="E249" s="117">
        <v>0</v>
      </c>
      <c r="F249" s="117">
        <v>0</v>
      </c>
      <c r="G249" s="117">
        <v>67193</v>
      </c>
      <c r="H249" s="117">
        <v>0</v>
      </c>
      <c r="I249" s="117">
        <v>0</v>
      </c>
    </row>
    <row r="250" spans="1:9" ht="25.5">
      <c r="A250" s="7">
        <v>9</v>
      </c>
      <c r="B250" s="35" t="s">
        <v>110</v>
      </c>
      <c r="C250" s="49" t="s">
        <v>143</v>
      </c>
      <c r="D250" s="117">
        <v>219220</v>
      </c>
      <c r="E250" s="117">
        <v>0</v>
      </c>
      <c r="F250" s="117">
        <v>0</v>
      </c>
      <c r="G250" s="117">
        <v>219220</v>
      </c>
      <c r="H250" s="117">
        <v>0</v>
      </c>
      <c r="I250" s="117">
        <v>0</v>
      </c>
    </row>
    <row r="251" spans="1:9" ht="36.75" customHeight="1">
      <c r="A251" s="7">
        <v>10</v>
      </c>
      <c r="B251" s="35" t="s">
        <v>123</v>
      </c>
      <c r="C251" s="49" t="s">
        <v>143</v>
      </c>
      <c r="D251" s="117">
        <v>1444780</v>
      </c>
      <c r="E251" s="117">
        <v>0</v>
      </c>
      <c r="F251" s="117">
        <v>0</v>
      </c>
      <c r="G251" s="117">
        <v>1444780</v>
      </c>
      <c r="H251" s="117">
        <v>0</v>
      </c>
      <c r="I251" s="117">
        <v>0</v>
      </c>
    </row>
    <row r="252" spans="1:9" ht="36" customHeight="1">
      <c r="A252" s="7">
        <v>11</v>
      </c>
      <c r="B252" s="35" t="s">
        <v>196</v>
      </c>
      <c r="C252" s="49" t="s">
        <v>143</v>
      </c>
      <c r="D252" s="117">
        <v>719895</v>
      </c>
      <c r="E252" s="117">
        <v>0</v>
      </c>
      <c r="F252" s="117">
        <v>0</v>
      </c>
      <c r="G252" s="117">
        <v>719895</v>
      </c>
      <c r="H252" s="117">
        <v>0</v>
      </c>
      <c r="I252" s="117">
        <v>0</v>
      </c>
    </row>
    <row r="253" spans="1:9" ht="22.5" customHeight="1">
      <c r="A253" s="7">
        <v>12</v>
      </c>
      <c r="B253" s="35" t="s">
        <v>245</v>
      </c>
      <c r="C253" s="49" t="s">
        <v>143</v>
      </c>
      <c r="D253" s="117">
        <v>60000</v>
      </c>
      <c r="E253" s="117"/>
      <c r="F253" s="117"/>
      <c r="G253" s="117">
        <v>60000</v>
      </c>
      <c r="H253" s="117"/>
      <c r="I253" s="117"/>
    </row>
    <row r="254" spans="1:9" ht="12.75">
      <c r="A254" s="35"/>
      <c r="B254" s="35" t="s">
        <v>55</v>
      </c>
      <c r="C254" s="49"/>
      <c r="D254" s="117">
        <f>SUM(D242:D253)</f>
        <v>4951834</v>
      </c>
      <c r="E254" s="117">
        <v>0</v>
      </c>
      <c r="F254" s="117">
        <v>0</v>
      </c>
      <c r="G254" s="117">
        <f>SUM(G242:G253)</f>
        <v>4951834</v>
      </c>
      <c r="H254" s="117">
        <v>0</v>
      </c>
      <c r="I254" s="117">
        <v>0</v>
      </c>
    </row>
    <row r="255" spans="1:9" ht="12.75">
      <c r="A255" s="35"/>
      <c r="B255" s="35"/>
      <c r="C255" s="49"/>
      <c r="D255" s="117"/>
      <c r="E255" s="117"/>
      <c r="F255" s="117"/>
      <c r="G255" s="117"/>
      <c r="H255" s="117"/>
      <c r="I255" s="117"/>
    </row>
    <row r="256" spans="1:9" ht="12.75">
      <c r="A256" s="35"/>
      <c r="B256" s="35" t="s">
        <v>213</v>
      </c>
      <c r="C256" s="49"/>
      <c r="D256" s="117"/>
      <c r="E256" s="117"/>
      <c r="F256" s="117"/>
      <c r="G256" s="117"/>
      <c r="H256" s="117"/>
      <c r="I256" s="117"/>
    </row>
    <row r="257" spans="1:9" ht="23.25" customHeight="1">
      <c r="A257" s="7">
        <v>1</v>
      </c>
      <c r="B257" s="35" t="s">
        <v>150</v>
      </c>
      <c r="C257" s="49" t="s">
        <v>151</v>
      </c>
      <c r="D257" s="117">
        <v>72300</v>
      </c>
      <c r="E257" s="117">
        <v>0</v>
      </c>
      <c r="F257" s="117">
        <v>0</v>
      </c>
      <c r="G257" s="117">
        <v>68685</v>
      </c>
      <c r="H257" s="117">
        <v>3615</v>
      </c>
      <c r="I257" s="117">
        <v>1258</v>
      </c>
    </row>
    <row r="258" spans="1:9" ht="12.75">
      <c r="A258" s="7">
        <v>2</v>
      </c>
      <c r="B258" s="35" t="s">
        <v>152</v>
      </c>
      <c r="C258" s="49" t="s">
        <v>151</v>
      </c>
      <c r="D258" s="117">
        <v>72300</v>
      </c>
      <c r="E258" s="117">
        <v>0</v>
      </c>
      <c r="F258" s="117">
        <v>0</v>
      </c>
      <c r="G258" s="117">
        <v>68685</v>
      </c>
      <c r="H258" s="117">
        <v>3615</v>
      </c>
      <c r="I258" s="117">
        <v>727</v>
      </c>
    </row>
    <row r="259" spans="1:9" ht="12.75">
      <c r="A259" s="7">
        <v>3</v>
      </c>
      <c r="B259" s="35" t="s">
        <v>153</v>
      </c>
      <c r="C259" s="49" t="s">
        <v>151</v>
      </c>
      <c r="D259" s="117">
        <v>72300</v>
      </c>
      <c r="E259" s="117">
        <v>0</v>
      </c>
      <c r="F259" s="117">
        <v>0</v>
      </c>
      <c r="G259" s="117">
        <v>68685</v>
      </c>
      <c r="H259" s="117">
        <v>3615</v>
      </c>
      <c r="I259" s="117">
        <v>707</v>
      </c>
    </row>
    <row r="260" spans="1:9" ht="12.75">
      <c r="A260" s="7">
        <v>4</v>
      </c>
      <c r="B260" s="35" t="s">
        <v>154</v>
      </c>
      <c r="C260" s="49" t="s">
        <v>151</v>
      </c>
      <c r="D260" s="117">
        <v>72300</v>
      </c>
      <c r="E260" s="117">
        <v>0</v>
      </c>
      <c r="F260" s="117">
        <v>0</v>
      </c>
      <c r="G260" s="117">
        <v>68685</v>
      </c>
      <c r="H260" s="117">
        <v>3615</v>
      </c>
      <c r="I260" s="117">
        <v>575</v>
      </c>
    </row>
    <row r="261" spans="1:9" ht="12.75">
      <c r="A261" s="7">
        <v>5</v>
      </c>
      <c r="B261" s="35" t="s">
        <v>155</v>
      </c>
      <c r="C261" s="49" t="s">
        <v>151</v>
      </c>
      <c r="D261" s="117">
        <v>72300</v>
      </c>
      <c r="E261" s="117">
        <v>0</v>
      </c>
      <c r="F261" s="117">
        <v>0</v>
      </c>
      <c r="G261" s="117">
        <v>68685</v>
      </c>
      <c r="H261" s="117">
        <v>3615</v>
      </c>
      <c r="I261" s="117">
        <v>782</v>
      </c>
    </row>
    <row r="262" spans="1:9" ht="12.75">
      <c r="A262" s="7">
        <v>6</v>
      </c>
      <c r="B262" s="35" t="s">
        <v>156</v>
      </c>
      <c r="C262" s="49" t="s">
        <v>151</v>
      </c>
      <c r="D262" s="117">
        <v>72300</v>
      </c>
      <c r="E262" s="117">
        <v>0</v>
      </c>
      <c r="F262" s="117">
        <v>0</v>
      </c>
      <c r="G262" s="117">
        <v>68685</v>
      </c>
      <c r="H262" s="117">
        <v>3615</v>
      </c>
      <c r="I262" s="117">
        <v>421</v>
      </c>
    </row>
    <row r="263" spans="1:9" ht="12.75">
      <c r="A263" s="7">
        <v>7</v>
      </c>
      <c r="B263" s="35" t="s">
        <v>96</v>
      </c>
      <c r="C263" s="49" t="s">
        <v>151</v>
      </c>
      <c r="D263" s="117">
        <v>72300</v>
      </c>
      <c r="E263" s="117">
        <v>0</v>
      </c>
      <c r="F263" s="117">
        <v>0</v>
      </c>
      <c r="G263" s="117">
        <v>68685</v>
      </c>
      <c r="H263" s="117">
        <v>3615</v>
      </c>
      <c r="I263" s="117">
        <v>1270</v>
      </c>
    </row>
    <row r="264" spans="1:9" ht="12.75">
      <c r="A264" s="35"/>
      <c r="B264" s="35" t="s">
        <v>55</v>
      </c>
      <c r="C264" s="49"/>
      <c r="D264" s="117">
        <v>506100</v>
      </c>
      <c r="E264" s="117">
        <v>0</v>
      </c>
      <c r="F264" s="117">
        <v>0</v>
      </c>
      <c r="G264" s="117">
        <v>480795</v>
      </c>
      <c r="H264" s="117">
        <v>25305</v>
      </c>
      <c r="I264" s="117">
        <v>5740</v>
      </c>
    </row>
    <row r="265" spans="1:9" ht="12.75">
      <c r="A265" s="35"/>
      <c r="B265" s="35"/>
      <c r="C265" s="49"/>
      <c r="D265" s="117"/>
      <c r="E265" s="117"/>
      <c r="F265" s="117"/>
      <c r="G265" s="117"/>
      <c r="H265" s="117"/>
      <c r="I265" s="117"/>
    </row>
    <row r="266" spans="1:9" ht="12.75">
      <c r="A266" s="35"/>
      <c r="B266" s="35" t="s">
        <v>204</v>
      </c>
      <c r="C266" s="49"/>
      <c r="D266" s="117"/>
      <c r="E266" s="117"/>
      <c r="F266" s="117"/>
      <c r="G266" s="117"/>
      <c r="H266" s="117"/>
      <c r="I266" s="117"/>
    </row>
    <row r="267" spans="1:9" ht="25.5">
      <c r="A267" s="7">
        <v>1</v>
      </c>
      <c r="B267" s="35" t="s">
        <v>157</v>
      </c>
      <c r="C267" s="49" t="s">
        <v>158</v>
      </c>
      <c r="D267" s="117">
        <v>332460</v>
      </c>
      <c r="E267" s="117">
        <v>0</v>
      </c>
      <c r="F267" s="117">
        <v>0</v>
      </c>
      <c r="G267" s="117">
        <v>249345</v>
      </c>
      <c r="H267" s="117">
        <v>83115</v>
      </c>
      <c r="I267" s="117">
        <v>19801</v>
      </c>
    </row>
    <row r="268" spans="1:9" ht="25.5">
      <c r="A268" s="7">
        <v>2</v>
      </c>
      <c r="B268" s="35" t="s">
        <v>159</v>
      </c>
      <c r="C268" s="49" t="s">
        <v>158</v>
      </c>
      <c r="D268" s="117">
        <v>166231</v>
      </c>
      <c r="E268" s="117">
        <v>0</v>
      </c>
      <c r="F268" s="117">
        <v>0</v>
      </c>
      <c r="G268" s="117">
        <v>124673</v>
      </c>
      <c r="H268" s="117">
        <v>41558</v>
      </c>
      <c r="I268" s="117">
        <v>5572</v>
      </c>
    </row>
    <row r="269" spans="1:9" ht="25.5">
      <c r="A269" s="7">
        <v>3</v>
      </c>
      <c r="B269" s="35" t="s">
        <v>160</v>
      </c>
      <c r="C269" s="49" t="s">
        <v>158</v>
      </c>
      <c r="D269" s="117">
        <v>332460</v>
      </c>
      <c r="E269" s="117">
        <v>0</v>
      </c>
      <c r="F269" s="117">
        <v>0</v>
      </c>
      <c r="G269" s="117">
        <v>249345</v>
      </c>
      <c r="H269" s="117">
        <v>83115</v>
      </c>
      <c r="I269" s="117">
        <v>24511</v>
      </c>
    </row>
    <row r="270" spans="1:9" ht="25.5">
      <c r="A270" s="7">
        <v>4</v>
      </c>
      <c r="B270" s="35" t="s">
        <v>161</v>
      </c>
      <c r="C270" s="49" t="s">
        <v>158</v>
      </c>
      <c r="D270" s="117">
        <v>144799</v>
      </c>
      <c r="E270" s="117">
        <v>0</v>
      </c>
      <c r="F270" s="117">
        <v>0</v>
      </c>
      <c r="G270" s="117">
        <v>108599</v>
      </c>
      <c r="H270" s="117">
        <v>36200</v>
      </c>
      <c r="I270" s="117">
        <v>3344</v>
      </c>
    </row>
    <row r="271" spans="1:9" ht="25.5">
      <c r="A271" s="7">
        <v>5</v>
      </c>
      <c r="B271" s="35" t="s">
        <v>162</v>
      </c>
      <c r="C271" s="49" t="s">
        <v>158</v>
      </c>
      <c r="D271" s="117">
        <v>144799</v>
      </c>
      <c r="E271" s="117">
        <v>0</v>
      </c>
      <c r="F271" s="117">
        <v>0</v>
      </c>
      <c r="G271" s="117">
        <v>108599</v>
      </c>
      <c r="H271" s="117">
        <v>36200</v>
      </c>
      <c r="I271" s="117">
        <v>10074</v>
      </c>
    </row>
    <row r="272" spans="1:9" ht="25.5">
      <c r="A272" s="7">
        <v>6</v>
      </c>
      <c r="B272" s="35" t="s">
        <v>163</v>
      </c>
      <c r="C272" s="49" t="s">
        <v>158</v>
      </c>
      <c r="D272" s="117">
        <v>137665</v>
      </c>
      <c r="E272" s="117">
        <v>0</v>
      </c>
      <c r="F272" s="117">
        <v>0</v>
      </c>
      <c r="G272" s="117">
        <v>103249</v>
      </c>
      <c r="H272" s="117">
        <v>34416</v>
      </c>
      <c r="I272" s="117">
        <v>4882</v>
      </c>
    </row>
    <row r="273" spans="1:9" ht="25.5">
      <c r="A273" s="7">
        <v>7</v>
      </c>
      <c r="B273" s="35" t="s">
        <v>164</v>
      </c>
      <c r="C273" s="49" t="s">
        <v>158</v>
      </c>
      <c r="D273" s="117">
        <v>73215</v>
      </c>
      <c r="E273" s="117">
        <v>0</v>
      </c>
      <c r="F273" s="117">
        <v>0</v>
      </c>
      <c r="G273" s="117">
        <v>54911</v>
      </c>
      <c r="H273" s="117">
        <v>18304</v>
      </c>
      <c r="I273" s="117">
        <v>4906</v>
      </c>
    </row>
    <row r="274" spans="1:9" ht="25.5">
      <c r="A274" s="7">
        <v>8</v>
      </c>
      <c r="B274" s="35" t="s">
        <v>165</v>
      </c>
      <c r="C274" s="49" t="s">
        <v>158</v>
      </c>
      <c r="D274" s="117">
        <v>36608</v>
      </c>
      <c r="E274" s="117">
        <v>0</v>
      </c>
      <c r="F274" s="117">
        <v>0</v>
      </c>
      <c r="G274" s="117">
        <v>27456</v>
      </c>
      <c r="H274" s="117">
        <v>9152</v>
      </c>
      <c r="I274" s="117">
        <v>2038</v>
      </c>
    </row>
    <row r="275" spans="1:9" ht="25.5">
      <c r="A275" s="7">
        <v>9</v>
      </c>
      <c r="B275" s="35" t="s">
        <v>166</v>
      </c>
      <c r="C275" s="49" t="s">
        <v>158</v>
      </c>
      <c r="D275" s="117">
        <v>36608</v>
      </c>
      <c r="E275" s="117">
        <v>0</v>
      </c>
      <c r="F275" s="117">
        <v>0</v>
      </c>
      <c r="G275" s="117">
        <v>27456</v>
      </c>
      <c r="H275" s="117">
        <v>9152</v>
      </c>
      <c r="I275" s="117">
        <v>2438</v>
      </c>
    </row>
    <row r="276" spans="1:9" ht="25.5">
      <c r="A276" s="7">
        <v>10</v>
      </c>
      <c r="B276" s="35" t="s">
        <v>167</v>
      </c>
      <c r="C276" s="49" t="s">
        <v>158</v>
      </c>
      <c r="D276" s="117">
        <v>264884</v>
      </c>
      <c r="E276" s="117">
        <v>0</v>
      </c>
      <c r="F276" s="117">
        <v>0</v>
      </c>
      <c r="G276" s="117">
        <v>198663</v>
      </c>
      <c r="H276" s="117">
        <v>66221</v>
      </c>
      <c r="I276" s="117">
        <v>14497</v>
      </c>
    </row>
    <row r="277" spans="1:9" ht="25.5">
      <c r="A277" s="7">
        <v>11</v>
      </c>
      <c r="B277" s="35" t="s">
        <v>10</v>
      </c>
      <c r="C277" s="49" t="s">
        <v>158</v>
      </c>
      <c r="D277" s="117">
        <v>36608</v>
      </c>
      <c r="E277" s="117">
        <v>0</v>
      </c>
      <c r="F277" s="117">
        <v>0</v>
      </c>
      <c r="G277" s="117">
        <v>27456</v>
      </c>
      <c r="H277" s="117">
        <v>9152</v>
      </c>
      <c r="I277" s="117">
        <v>1722</v>
      </c>
    </row>
    <row r="278" spans="1:9" ht="25.5">
      <c r="A278" s="7">
        <v>12</v>
      </c>
      <c r="B278" s="163" t="s">
        <v>293</v>
      </c>
      <c r="C278" s="49" t="s">
        <v>158</v>
      </c>
      <c r="D278" s="142">
        <v>1388060</v>
      </c>
      <c r="E278" s="142">
        <v>1226351</v>
      </c>
      <c r="F278" s="142">
        <v>46153</v>
      </c>
      <c r="G278" s="142">
        <v>46153</v>
      </c>
      <c r="H278" s="142">
        <v>69403</v>
      </c>
      <c r="I278" s="142">
        <v>9924.93607972851</v>
      </c>
    </row>
    <row r="279" spans="1:9" ht="25.5">
      <c r="A279" s="7">
        <v>13</v>
      </c>
      <c r="B279" s="164" t="s">
        <v>294</v>
      </c>
      <c r="C279" s="49" t="s">
        <v>158</v>
      </c>
      <c r="D279" s="142">
        <v>2776120</v>
      </c>
      <c r="E279" s="142">
        <v>2452702</v>
      </c>
      <c r="F279" s="142">
        <v>92306</v>
      </c>
      <c r="G279" s="142">
        <v>92306</v>
      </c>
      <c r="H279" s="142">
        <v>138806</v>
      </c>
      <c r="I279" s="142">
        <v>24689.74143030166</v>
      </c>
    </row>
    <row r="280" spans="1:9" ht="25.5">
      <c r="A280" s="7">
        <v>14</v>
      </c>
      <c r="B280" s="164" t="s">
        <v>295</v>
      </c>
      <c r="C280" s="49" t="s">
        <v>158</v>
      </c>
      <c r="D280" s="142">
        <v>2776120</v>
      </c>
      <c r="E280" s="142">
        <v>2452702</v>
      </c>
      <c r="F280" s="142">
        <v>92306</v>
      </c>
      <c r="G280" s="142">
        <v>92306</v>
      </c>
      <c r="H280" s="142">
        <v>138806</v>
      </c>
      <c r="I280" s="142">
        <v>31275.431529475863</v>
      </c>
    </row>
    <row r="281" spans="1:9" ht="25.5">
      <c r="A281" s="7">
        <v>15</v>
      </c>
      <c r="B281" s="164" t="s">
        <v>296</v>
      </c>
      <c r="C281" s="49" t="s">
        <v>158</v>
      </c>
      <c r="D281" s="142">
        <v>2776120</v>
      </c>
      <c r="E281" s="142">
        <v>2452702</v>
      </c>
      <c r="F281" s="142">
        <v>92306</v>
      </c>
      <c r="G281" s="142">
        <v>92306</v>
      </c>
      <c r="H281" s="142">
        <v>138806</v>
      </c>
      <c r="I281" s="142">
        <v>0</v>
      </c>
    </row>
    <row r="282" spans="1:9" ht="25.5">
      <c r="A282" s="7">
        <v>16</v>
      </c>
      <c r="B282" s="35" t="s">
        <v>259</v>
      </c>
      <c r="C282" s="49" t="s">
        <v>158</v>
      </c>
      <c r="D282" s="142">
        <v>2776120</v>
      </c>
      <c r="E282" s="117">
        <v>2452702</v>
      </c>
      <c r="F282" s="117">
        <v>92306</v>
      </c>
      <c r="G282" s="117">
        <v>92306</v>
      </c>
      <c r="H282" s="117">
        <v>138806</v>
      </c>
      <c r="I282" s="142">
        <v>45127.399723657945</v>
      </c>
    </row>
    <row r="283" spans="1:10" ht="25.5">
      <c r="A283" s="7">
        <v>17</v>
      </c>
      <c r="B283" s="35" t="s">
        <v>27</v>
      </c>
      <c r="C283" s="49" t="s">
        <v>158</v>
      </c>
      <c r="D283" s="142">
        <v>2776120</v>
      </c>
      <c r="E283" s="117">
        <v>2452702</v>
      </c>
      <c r="F283" s="117">
        <v>92306</v>
      </c>
      <c r="G283" s="117">
        <v>92306</v>
      </c>
      <c r="H283" s="117">
        <v>138806</v>
      </c>
      <c r="I283" s="142">
        <v>29590.332578002435</v>
      </c>
      <c r="J283" s="165"/>
    </row>
    <row r="284" spans="1:9" ht="25.5">
      <c r="A284" s="7">
        <v>18</v>
      </c>
      <c r="B284" s="35" t="s">
        <v>28</v>
      </c>
      <c r="C284" s="49" t="s">
        <v>158</v>
      </c>
      <c r="D284" s="142">
        <v>2776120</v>
      </c>
      <c r="E284" s="117">
        <v>2452702</v>
      </c>
      <c r="F284" s="117">
        <v>92306</v>
      </c>
      <c r="G284" s="117">
        <v>92306</v>
      </c>
      <c r="H284" s="117">
        <v>138806</v>
      </c>
      <c r="I284" s="142">
        <v>30418.044354038484</v>
      </c>
    </row>
    <row r="285" spans="1:9" ht="25.5">
      <c r="A285" s="7">
        <v>19</v>
      </c>
      <c r="B285" s="35" t="s">
        <v>267</v>
      </c>
      <c r="C285" s="49" t="s">
        <v>158</v>
      </c>
      <c r="D285" s="142">
        <v>1388060</v>
      </c>
      <c r="E285" s="117">
        <v>1226351</v>
      </c>
      <c r="F285" s="117">
        <v>46153</v>
      </c>
      <c r="G285" s="117">
        <v>46153</v>
      </c>
      <c r="H285" s="117">
        <v>69403</v>
      </c>
      <c r="I285" s="142">
        <v>19180.429146885344</v>
      </c>
    </row>
    <row r="286" spans="1:9" ht="23.25" customHeight="1">
      <c r="A286" s="35"/>
      <c r="B286" s="35" t="s">
        <v>55</v>
      </c>
      <c r="C286" s="49"/>
      <c r="D286" s="117">
        <f aca="true" t="shared" si="8" ref="D286:I286">SUM(D267:D285)</f>
        <v>21139177</v>
      </c>
      <c r="E286" s="117">
        <f t="shared" si="8"/>
        <v>17168914</v>
      </c>
      <c r="F286" s="117">
        <f t="shared" si="8"/>
        <v>646142</v>
      </c>
      <c r="G286" s="117">
        <f t="shared" si="8"/>
        <v>1925894</v>
      </c>
      <c r="H286" s="117">
        <f t="shared" si="8"/>
        <v>1398227</v>
      </c>
      <c r="I286" s="117">
        <f t="shared" si="8"/>
        <v>283991.31484209024</v>
      </c>
    </row>
    <row r="287" spans="1:9" ht="12.75">
      <c r="A287" s="35"/>
      <c r="B287" s="35"/>
      <c r="C287" s="49"/>
      <c r="D287" s="117"/>
      <c r="E287" s="117"/>
      <c r="F287" s="117"/>
      <c r="G287" s="117"/>
      <c r="H287" s="117"/>
      <c r="I287" s="117"/>
    </row>
    <row r="288" spans="1:9" ht="12.75">
      <c r="A288" s="35"/>
      <c r="B288" s="35"/>
      <c r="C288" s="49"/>
      <c r="D288" s="117"/>
      <c r="E288" s="117"/>
      <c r="F288" s="117"/>
      <c r="G288" s="117"/>
      <c r="H288" s="117"/>
      <c r="I288" s="117"/>
    </row>
    <row r="289" spans="1:9" ht="12.75">
      <c r="A289" s="35"/>
      <c r="B289" s="35" t="s">
        <v>205</v>
      </c>
      <c r="C289" s="49"/>
      <c r="D289" s="117"/>
      <c r="E289" s="117"/>
      <c r="F289" s="117"/>
      <c r="G289" s="117"/>
      <c r="H289" s="117"/>
      <c r="I289" s="117"/>
    </row>
    <row r="290" spans="1:9" ht="12.75">
      <c r="A290" s="7">
        <v>1</v>
      </c>
      <c r="B290" s="35" t="s">
        <v>168</v>
      </c>
      <c r="C290" s="49" t="s">
        <v>169</v>
      </c>
      <c r="D290" s="117">
        <v>212625</v>
      </c>
      <c r="E290" s="117">
        <v>0</v>
      </c>
      <c r="F290" s="117">
        <v>0</v>
      </c>
      <c r="G290" s="117">
        <v>201993.75</v>
      </c>
      <c r="H290" s="117">
        <v>10631.25</v>
      </c>
      <c r="I290" s="117">
        <v>6847</v>
      </c>
    </row>
    <row r="291" spans="1:9" ht="12.75">
      <c r="A291" s="7">
        <v>2</v>
      </c>
      <c r="B291" s="35" t="s">
        <v>170</v>
      </c>
      <c r="C291" s="49" t="s">
        <v>169</v>
      </c>
      <c r="D291" s="117">
        <v>210204</v>
      </c>
      <c r="E291" s="117">
        <v>0</v>
      </c>
      <c r="F291" s="117">
        <v>0</v>
      </c>
      <c r="G291" s="117">
        <v>199693.8</v>
      </c>
      <c r="H291" s="117">
        <v>10510.2</v>
      </c>
      <c r="I291" s="117">
        <v>5897</v>
      </c>
    </row>
    <row r="292" spans="1:9" ht="12.75">
      <c r="A292" s="7">
        <v>3</v>
      </c>
      <c r="B292" s="35" t="s">
        <v>171</v>
      </c>
      <c r="C292" s="49" t="s">
        <v>169</v>
      </c>
      <c r="D292" s="117">
        <v>454625</v>
      </c>
      <c r="E292" s="117">
        <v>0</v>
      </c>
      <c r="F292" s="117">
        <v>0</v>
      </c>
      <c r="G292" s="117">
        <v>431893.75</v>
      </c>
      <c r="H292" s="117">
        <v>22731.25</v>
      </c>
      <c r="I292" s="117">
        <v>11091</v>
      </c>
    </row>
    <row r="293" spans="1:9" ht="12.75">
      <c r="A293" s="7">
        <v>4</v>
      </c>
      <c r="B293" s="35" t="s">
        <v>172</v>
      </c>
      <c r="C293" s="49" t="s">
        <v>169</v>
      </c>
      <c r="D293" s="117">
        <v>452431</v>
      </c>
      <c r="E293" s="117">
        <v>0</v>
      </c>
      <c r="F293" s="117">
        <v>0</v>
      </c>
      <c r="G293" s="117">
        <v>429810</v>
      </c>
      <c r="H293" s="117">
        <v>22621</v>
      </c>
      <c r="I293" s="117">
        <v>4449</v>
      </c>
    </row>
    <row r="294" spans="1:9" ht="12.75">
      <c r="A294" s="7">
        <v>5</v>
      </c>
      <c r="B294" s="35" t="s">
        <v>173</v>
      </c>
      <c r="C294" s="49" t="s">
        <v>169</v>
      </c>
      <c r="D294" s="117">
        <v>343478</v>
      </c>
      <c r="E294" s="117">
        <v>0</v>
      </c>
      <c r="F294" s="117">
        <v>0</v>
      </c>
      <c r="G294" s="117">
        <v>326304.1</v>
      </c>
      <c r="H294" s="117">
        <v>17173.9</v>
      </c>
      <c r="I294" s="117">
        <v>3555</v>
      </c>
    </row>
    <row r="295" spans="1:9" ht="12.75">
      <c r="A295" s="7">
        <v>6</v>
      </c>
      <c r="B295" s="35" t="s">
        <v>174</v>
      </c>
      <c r="C295" s="49" t="s">
        <v>169</v>
      </c>
      <c r="D295" s="117">
        <v>148888</v>
      </c>
      <c r="E295" s="117">
        <v>0</v>
      </c>
      <c r="F295" s="117">
        <v>0</v>
      </c>
      <c r="G295" s="117">
        <v>141443.6</v>
      </c>
      <c r="H295" s="117">
        <v>7444.4</v>
      </c>
      <c r="I295" s="117">
        <v>2197</v>
      </c>
    </row>
    <row r="296" spans="1:9" ht="12.75">
      <c r="A296" s="7">
        <v>7</v>
      </c>
      <c r="B296" s="35" t="s">
        <v>175</v>
      </c>
      <c r="C296" s="49" t="s">
        <v>169</v>
      </c>
      <c r="D296" s="117">
        <v>853183</v>
      </c>
      <c r="E296" s="117">
        <v>0</v>
      </c>
      <c r="F296" s="117">
        <v>0</v>
      </c>
      <c r="G296" s="117">
        <v>810523.85</v>
      </c>
      <c r="H296" s="117">
        <v>42659.15</v>
      </c>
      <c r="I296" s="117">
        <v>18035</v>
      </c>
    </row>
    <row r="297" spans="1:9" ht="12.75">
      <c r="A297" s="7">
        <v>8</v>
      </c>
      <c r="B297" s="35" t="s">
        <v>176</v>
      </c>
      <c r="C297" s="49" t="s">
        <v>169</v>
      </c>
      <c r="D297" s="117">
        <v>23980</v>
      </c>
      <c r="E297" s="117">
        <v>0</v>
      </c>
      <c r="F297" s="117">
        <v>0</v>
      </c>
      <c r="G297" s="117">
        <v>23980</v>
      </c>
      <c r="H297" s="117">
        <v>0</v>
      </c>
      <c r="I297" s="117">
        <v>0</v>
      </c>
    </row>
    <row r="298" spans="1:9" ht="51">
      <c r="A298" s="7">
        <v>9</v>
      </c>
      <c r="B298" s="15" t="s">
        <v>177</v>
      </c>
      <c r="C298" s="49" t="s">
        <v>169</v>
      </c>
      <c r="D298" s="117">
        <v>98657</v>
      </c>
      <c r="E298" s="117">
        <v>0</v>
      </c>
      <c r="F298" s="117">
        <v>0</v>
      </c>
      <c r="G298" s="117">
        <v>98657</v>
      </c>
      <c r="H298" s="117">
        <v>0</v>
      </c>
      <c r="I298" s="117">
        <v>0</v>
      </c>
    </row>
    <row r="299" spans="1:9" ht="38.25">
      <c r="A299" s="7">
        <v>10</v>
      </c>
      <c r="B299" s="15" t="s">
        <v>178</v>
      </c>
      <c r="C299" s="49" t="s">
        <v>169</v>
      </c>
      <c r="D299" s="117">
        <v>431736</v>
      </c>
      <c r="E299" s="117">
        <v>0</v>
      </c>
      <c r="F299" s="117">
        <v>0</v>
      </c>
      <c r="G299" s="117">
        <v>431736</v>
      </c>
      <c r="H299" s="117">
        <v>0</v>
      </c>
      <c r="I299" s="117">
        <v>0</v>
      </c>
    </row>
    <row r="300" spans="1:9" ht="12.75">
      <c r="A300" s="7">
        <v>11</v>
      </c>
      <c r="B300" s="35" t="s">
        <v>179</v>
      </c>
      <c r="C300" s="49" t="s">
        <v>169</v>
      </c>
      <c r="D300" s="117">
        <v>25552</v>
      </c>
      <c r="E300" s="117">
        <v>0</v>
      </c>
      <c r="F300" s="117">
        <v>0</v>
      </c>
      <c r="G300" s="117">
        <v>25552</v>
      </c>
      <c r="H300" s="117">
        <v>0</v>
      </c>
      <c r="I300" s="117">
        <v>0</v>
      </c>
    </row>
    <row r="301" spans="1:9" ht="12.75">
      <c r="A301" s="7">
        <v>12</v>
      </c>
      <c r="B301" s="35" t="s">
        <v>180</v>
      </c>
      <c r="C301" s="49" t="s">
        <v>169</v>
      </c>
      <c r="D301" s="117">
        <v>99858</v>
      </c>
      <c r="E301" s="117">
        <v>0</v>
      </c>
      <c r="F301" s="117">
        <v>0</v>
      </c>
      <c r="G301" s="117">
        <v>99858</v>
      </c>
      <c r="H301" s="117">
        <v>0</v>
      </c>
      <c r="I301" s="117">
        <v>0</v>
      </c>
    </row>
    <row r="302" spans="1:9" ht="12.75">
      <c r="A302" s="7">
        <v>13</v>
      </c>
      <c r="B302" s="35" t="s">
        <v>181</v>
      </c>
      <c r="C302" s="49" t="s">
        <v>169</v>
      </c>
      <c r="D302" s="117">
        <v>132682</v>
      </c>
      <c r="E302" s="117">
        <v>0</v>
      </c>
      <c r="F302" s="117">
        <v>0</v>
      </c>
      <c r="G302" s="117">
        <v>132682</v>
      </c>
      <c r="H302" s="117">
        <v>0</v>
      </c>
      <c r="I302" s="117">
        <v>0</v>
      </c>
    </row>
    <row r="303" spans="1:9" ht="12.75">
      <c r="A303" s="7">
        <v>14</v>
      </c>
      <c r="B303" s="35" t="s">
        <v>139</v>
      </c>
      <c r="C303" s="49" t="s">
        <v>169</v>
      </c>
      <c r="D303" s="117">
        <v>551979</v>
      </c>
      <c r="E303" s="117">
        <v>0</v>
      </c>
      <c r="F303" s="117">
        <v>0</v>
      </c>
      <c r="G303" s="117">
        <v>524380</v>
      </c>
      <c r="H303" s="117">
        <v>27599</v>
      </c>
      <c r="I303" s="117">
        <v>25635</v>
      </c>
    </row>
    <row r="304" spans="1:9" ht="25.5">
      <c r="A304" s="7">
        <v>15</v>
      </c>
      <c r="B304" s="15" t="s">
        <v>211</v>
      </c>
      <c r="C304" s="49" t="s">
        <v>169</v>
      </c>
      <c r="D304" s="117">
        <v>225980</v>
      </c>
      <c r="E304" s="117">
        <v>0</v>
      </c>
      <c r="F304" s="117">
        <v>0</v>
      </c>
      <c r="G304" s="117">
        <v>225980</v>
      </c>
      <c r="H304" s="117">
        <v>0</v>
      </c>
      <c r="I304" s="117">
        <v>0</v>
      </c>
    </row>
    <row r="305" spans="1:9" ht="12.75">
      <c r="A305" s="7">
        <v>16</v>
      </c>
      <c r="B305" s="35" t="s">
        <v>212</v>
      </c>
      <c r="C305" s="49" t="s">
        <v>169</v>
      </c>
      <c r="D305" s="117">
        <v>230600</v>
      </c>
      <c r="E305" s="117">
        <v>0</v>
      </c>
      <c r="F305" s="117">
        <v>0</v>
      </c>
      <c r="G305" s="117">
        <v>230600</v>
      </c>
      <c r="H305" s="117">
        <v>0</v>
      </c>
      <c r="I305" s="117">
        <v>0</v>
      </c>
    </row>
    <row r="306" spans="1:9" ht="12.75">
      <c r="A306" s="7">
        <v>17</v>
      </c>
      <c r="B306" s="35" t="s">
        <v>210</v>
      </c>
      <c r="C306" s="49" t="s">
        <v>169</v>
      </c>
      <c r="D306" s="117">
        <v>198338</v>
      </c>
      <c r="E306" s="117">
        <v>0</v>
      </c>
      <c r="F306" s="117">
        <v>0</v>
      </c>
      <c r="G306" s="117">
        <v>188421.1</v>
      </c>
      <c r="H306" s="117">
        <v>9916.9</v>
      </c>
      <c r="I306" s="117">
        <v>0</v>
      </c>
    </row>
    <row r="307" spans="1:9" ht="12.75">
      <c r="A307" s="35"/>
      <c r="B307" s="35" t="s">
        <v>55</v>
      </c>
      <c r="C307" s="49"/>
      <c r="D307" s="117">
        <f>SUM(D290:D306)</f>
        <v>4694796</v>
      </c>
      <c r="E307" s="117">
        <v>0</v>
      </c>
      <c r="F307" s="117">
        <v>0</v>
      </c>
      <c r="G307" s="117">
        <f>SUM(G290:G306)</f>
        <v>4523508.949999999</v>
      </c>
      <c r="H307" s="117">
        <f>SUM(H290:H306)</f>
        <v>171287.05</v>
      </c>
      <c r="I307" s="117">
        <f>SUM(I290:I306)</f>
        <v>77706</v>
      </c>
    </row>
    <row r="308" spans="1:9" ht="12.75">
      <c r="A308" s="35"/>
      <c r="B308" s="35"/>
      <c r="C308" s="49"/>
      <c r="D308" s="117"/>
      <c r="E308" s="117"/>
      <c r="F308" s="117"/>
      <c r="G308" s="117"/>
      <c r="H308" s="117"/>
      <c r="I308" s="117"/>
    </row>
    <row r="309" spans="1:9" ht="12.75">
      <c r="A309" s="35"/>
      <c r="B309" s="35" t="s">
        <v>206</v>
      </c>
      <c r="C309" s="49"/>
      <c r="D309" s="117"/>
      <c r="E309" s="117"/>
      <c r="F309" s="117"/>
      <c r="G309" s="117"/>
      <c r="H309" s="117"/>
      <c r="I309" s="117"/>
    </row>
    <row r="310" spans="1:9" ht="25.5" customHeight="1">
      <c r="A310" s="7">
        <v>1</v>
      </c>
      <c r="B310" s="35" t="s">
        <v>183</v>
      </c>
      <c r="C310" s="49" t="s">
        <v>182</v>
      </c>
      <c r="D310" s="117">
        <v>909790</v>
      </c>
      <c r="E310" s="117">
        <v>0</v>
      </c>
      <c r="F310" s="117">
        <v>0</v>
      </c>
      <c r="G310" s="117">
        <v>636853</v>
      </c>
      <c r="H310" s="117">
        <v>272937</v>
      </c>
      <c r="I310" s="117">
        <v>62150</v>
      </c>
    </row>
    <row r="311" spans="1:9" ht="24" customHeight="1">
      <c r="A311" s="7">
        <v>2</v>
      </c>
      <c r="B311" s="35" t="s">
        <v>237</v>
      </c>
      <c r="C311" s="49" t="s">
        <v>182</v>
      </c>
      <c r="D311" s="117">
        <v>593610</v>
      </c>
      <c r="E311" s="117">
        <v>0</v>
      </c>
      <c r="F311" s="117">
        <v>0</v>
      </c>
      <c r="G311" s="117">
        <v>415527</v>
      </c>
      <c r="H311" s="117">
        <v>178083</v>
      </c>
      <c r="I311" s="117">
        <v>41554</v>
      </c>
    </row>
    <row r="312" spans="1:9" ht="23.25" customHeight="1">
      <c r="A312" s="7" t="s">
        <v>238</v>
      </c>
      <c r="B312" s="35" t="s">
        <v>197</v>
      </c>
      <c r="C312" s="49" t="s">
        <v>182</v>
      </c>
      <c r="D312" s="117">
        <v>350400</v>
      </c>
      <c r="E312" s="117">
        <v>0</v>
      </c>
      <c r="F312" s="117">
        <v>0</v>
      </c>
      <c r="G312" s="117">
        <v>245280</v>
      </c>
      <c r="H312" s="117">
        <v>105120</v>
      </c>
      <c r="I312" s="117">
        <v>37522</v>
      </c>
    </row>
    <row r="313" spans="1:9" ht="25.5" customHeight="1">
      <c r="A313" s="7">
        <v>4</v>
      </c>
      <c r="B313" s="35" t="s">
        <v>184</v>
      </c>
      <c r="C313" s="49" t="s">
        <v>182</v>
      </c>
      <c r="D313" s="117">
        <v>620720</v>
      </c>
      <c r="E313" s="117">
        <v>0</v>
      </c>
      <c r="F313" s="117">
        <v>0</v>
      </c>
      <c r="G313" s="117">
        <v>434504</v>
      </c>
      <c r="H313" s="117">
        <v>186216</v>
      </c>
      <c r="I313" s="117">
        <v>51756</v>
      </c>
    </row>
    <row r="314" spans="1:9" ht="22.5" customHeight="1">
      <c r="A314" s="7">
        <v>5</v>
      </c>
      <c r="B314" s="35" t="s">
        <v>185</v>
      </c>
      <c r="C314" s="49" t="s">
        <v>182</v>
      </c>
      <c r="D314" s="117">
        <v>222400</v>
      </c>
      <c r="E314" s="117">
        <v>0</v>
      </c>
      <c r="F314" s="117">
        <v>0</v>
      </c>
      <c r="G314" s="117">
        <v>155680</v>
      </c>
      <c r="H314" s="117">
        <v>66720</v>
      </c>
      <c r="I314" s="117">
        <v>11055</v>
      </c>
    </row>
    <row r="315" spans="1:9" ht="25.5" customHeight="1">
      <c r="A315" s="7">
        <v>6</v>
      </c>
      <c r="B315" s="35" t="s">
        <v>186</v>
      </c>
      <c r="C315" s="49" t="s">
        <v>182</v>
      </c>
      <c r="D315" s="117">
        <v>225610</v>
      </c>
      <c r="E315" s="117">
        <v>0</v>
      </c>
      <c r="F315" s="117">
        <v>0</v>
      </c>
      <c r="G315" s="117">
        <v>157927</v>
      </c>
      <c r="H315" s="117">
        <v>67683</v>
      </c>
      <c r="I315" s="117">
        <v>17638</v>
      </c>
    </row>
    <row r="316" spans="1:9" ht="24" customHeight="1">
      <c r="A316" s="7">
        <v>7</v>
      </c>
      <c r="B316" s="35" t="s">
        <v>198</v>
      </c>
      <c r="C316" s="49" t="s">
        <v>182</v>
      </c>
      <c r="D316" s="117">
        <v>95370</v>
      </c>
      <c r="E316" s="117">
        <v>0</v>
      </c>
      <c r="F316" s="117">
        <v>0</v>
      </c>
      <c r="G316" s="117">
        <v>66759</v>
      </c>
      <c r="H316" s="117">
        <v>28611</v>
      </c>
      <c r="I316" s="117">
        <v>4975</v>
      </c>
    </row>
    <row r="317" spans="1:9" ht="27" customHeight="1">
      <c r="A317" s="7">
        <v>8</v>
      </c>
      <c r="B317" s="35" t="s">
        <v>239</v>
      </c>
      <c r="C317" s="49" t="s">
        <v>240</v>
      </c>
      <c r="D317" s="117">
        <v>51750</v>
      </c>
      <c r="E317" s="117"/>
      <c r="F317" s="117"/>
      <c r="G317" s="117">
        <v>36225</v>
      </c>
      <c r="H317" s="117">
        <v>15525</v>
      </c>
      <c r="I317" s="117">
        <v>4093</v>
      </c>
    </row>
    <row r="318" spans="1:9" ht="25.5" customHeight="1">
      <c r="A318" s="7"/>
      <c r="B318" s="35" t="s">
        <v>55</v>
      </c>
      <c r="C318" s="49"/>
      <c r="D318" s="117">
        <v>3069650</v>
      </c>
      <c r="E318" s="117">
        <v>0</v>
      </c>
      <c r="F318" s="117">
        <v>0</v>
      </c>
      <c r="G318" s="117">
        <v>2148755</v>
      </c>
      <c r="H318" s="117">
        <v>920895</v>
      </c>
      <c r="I318" s="117">
        <f>SUM(I310:I317)</f>
        <v>230743</v>
      </c>
    </row>
    <row r="319" spans="1:9" ht="18.75" customHeight="1">
      <c r="A319" s="7"/>
      <c r="B319" s="35"/>
      <c r="C319" s="49"/>
      <c r="D319" s="117"/>
      <c r="E319" s="117"/>
      <c r="F319" s="117"/>
      <c r="G319" s="117"/>
      <c r="H319" s="117"/>
      <c r="I319" s="117"/>
    </row>
    <row r="320" spans="1:9" ht="12.75" hidden="1">
      <c r="A320" s="35"/>
      <c r="B320" s="35"/>
      <c r="C320" s="49"/>
      <c r="D320" s="117"/>
      <c r="E320" s="117"/>
      <c r="F320" s="117"/>
      <c r="G320" s="117"/>
      <c r="H320" s="117"/>
      <c r="I320" s="117"/>
    </row>
    <row r="321" spans="1:9" ht="12.75" hidden="1">
      <c r="A321" s="35"/>
      <c r="B321" s="35"/>
      <c r="C321" s="35"/>
      <c r="D321" s="117"/>
      <c r="E321" s="117"/>
      <c r="F321" s="117"/>
      <c r="G321" s="117"/>
      <c r="H321" s="117"/>
      <c r="I321" s="117"/>
    </row>
    <row r="322" spans="1:10" ht="30" customHeight="1">
      <c r="A322" s="35"/>
      <c r="B322" s="35" t="s">
        <v>200</v>
      </c>
      <c r="C322" s="35"/>
      <c r="D322" s="117">
        <v>81933685</v>
      </c>
      <c r="E322" s="117">
        <v>43468801</v>
      </c>
      <c r="F322" s="117">
        <v>1635923</v>
      </c>
      <c r="G322" s="117">
        <v>31353196</v>
      </c>
      <c r="H322" s="117">
        <v>5475765</v>
      </c>
      <c r="I322" s="117">
        <v>1556804</v>
      </c>
      <c r="J322" s="54">
        <f>SUM(E322:H322)</f>
        <v>81933685</v>
      </c>
    </row>
    <row r="323" spans="1:9" ht="12.75">
      <c r="A323" s="31"/>
      <c r="B323" s="31"/>
      <c r="C323" s="31"/>
      <c r="D323" s="41"/>
      <c r="E323" s="41"/>
      <c r="F323" s="41"/>
      <c r="G323" s="41"/>
      <c r="H323" s="41"/>
      <c r="I323" s="41"/>
    </row>
    <row r="324" spans="1:9" ht="12.75">
      <c r="A324" s="31"/>
      <c r="B324" s="31"/>
      <c r="C324" s="31"/>
      <c r="D324" s="41"/>
      <c r="E324" s="41"/>
      <c r="F324" s="41"/>
      <c r="G324" s="41"/>
      <c r="H324" s="41"/>
      <c r="I324" s="41"/>
    </row>
    <row r="325" spans="1:9" ht="12.75">
      <c r="A325" s="31"/>
      <c r="B325" s="31"/>
      <c r="C325" s="31"/>
      <c r="D325" s="41"/>
      <c r="E325" s="41"/>
      <c r="F325" s="41"/>
      <c r="G325" s="41"/>
      <c r="H325" s="41"/>
      <c r="I325" s="41"/>
    </row>
    <row r="326" spans="1:11" ht="12.75">
      <c r="A326" s="31"/>
      <c r="B326" s="31" t="s">
        <v>235</v>
      </c>
      <c r="C326" s="31"/>
      <c r="D326" s="31"/>
      <c r="E326" s="31"/>
      <c r="F326" s="31"/>
      <c r="G326" s="278" t="s">
        <v>189</v>
      </c>
      <c r="H326" s="278"/>
      <c r="I326" s="278"/>
      <c r="K326" s="54"/>
    </row>
    <row r="327" spans="1:11" ht="12.75">
      <c r="A327" s="31"/>
      <c r="B327" s="31"/>
      <c r="C327" s="31"/>
      <c r="D327" s="31"/>
      <c r="E327" s="31"/>
      <c r="F327" s="31"/>
      <c r="G327" s="31"/>
      <c r="H327" s="31"/>
      <c r="I327" s="31"/>
      <c r="K327" s="54"/>
    </row>
    <row r="328" spans="1:11" ht="12.75">
      <c r="A328" s="31"/>
      <c r="B328" s="31"/>
      <c r="C328" s="31"/>
      <c r="D328" s="31"/>
      <c r="E328" s="31"/>
      <c r="F328" s="31"/>
      <c r="G328" s="31"/>
      <c r="H328" s="31"/>
      <c r="I328" s="31"/>
      <c r="K328" s="54"/>
    </row>
    <row r="329" spans="1:9" ht="12.75">
      <c r="A329" s="31"/>
      <c r="B329" s="50" t="s">
        <v>214</v>
      </c>
      <c r="C329" s="31"/>
      <c r="D329" s="31"/>
      <c r="E329" s="180"/>
      <c r="F329" s="180"/>
      <c r="G329" s="180"/>
      <c r="H329" s="180"/>
      <c r="I329" s="180"/>
    </row>
    <row r="330" spans="1:9" ht="33" customHeight="1">
      <c r="A330" s="31"/>
      <c r="B330" s="18" t="s">
        <v>215</v>
      </c>
      <c r="C330" s="31" t="s">
        <v>217</v>
      </c>
      <c r="D330" s="31" t="s">
        <v>216</v>
      </c>
      <c r="E330" s="31"/>
      <c r="F330" s="31"/>
      <c r="G330" s="31"/>
      <c r="H330" s="31"/>
      <c r="I330" s="31"/>
    </row>
    <row r="331" spans="1:9" ht="12.75">
      <c r="A331" s="31"/>
      <c r="B331" s="31"/>
      <c r="C331" s="31"/>
      <c r="D331" s="31"/>
      <c r="E331" s="31"/>
      <c r="F331" s="31"/>
      <c r="G331" s="31"/>
      <c r="H331" s="31"/>
      <c r="I331" s="31"/>
    </row>
    <row r="332" spans="1:9" ht="12.75">
      <c r="A332" s="31"/>
      <c r="B332" s="42" t="s">
        <v>244</v>
      </c>
      <c r="C332" s="31"/>
      <c r="D332" s="31"/>
      <c r="E332" s="31"/>
      <c r="F332" s="31"/>
      <c r="G332" s="31"/>
      <c r="H332" s="31"/>
      <c r="I332" s="31"/>
    </row>
    <row r="333" spans="1:9" ht="12.75">
      <c r="A333" s="31"/>
      <c r="B333" s="42"/>
      <c r="C333" s="31"/>
      <c r="D333" s="31"/>
      <c r="E333" s="31"/>
      <c r="F333" s="31"/>
      <c r="G333" s="31"/>
      <c r="H333" s="31"/>
      <c r="I333" s="31"/>
    </row>
    <row r="334" spans="1:9" ht="12.75">
      <c r="A334" s="31"/>
      <c r="B334" s="50"/>
      <c r="C334" s="31"/>
      <c r="D334" s="41"/>
      <c r="E334" s="31"/>
      <c r="F334" s="31"/>
      <c r="G334" s="31"/>
      <c r="H334" s="31"/>
      <c r="I334" s="31"/>
    </row>
    <row r="335" spans="1:9" ht="12.75">
      <c r="A335" s="31"/>
      <c r="B335" s="18"/>
      <c r="C335" s="31"/>
      <c r="D335" s="41"/>
      <c r="E335" s="31"/>
      <c r="F335" s="31"/>
      <c r="G335" s="31"/>
      <c r="H335" s="31"/>
      <c r="I335" s="31"/>
    </row>
    <row r="336" spans="1:9" ht="12.75">
      <c r="A336" s="31"/>
      <c r="B336" s="18"/>
      <c r="C336" s="31"/>
      <c r="D336" s="31"/>
      <c r="E336" s="31"/>
      <c r="F336" s="31"/>
      <c r="G336" s="31"/>
      <c r="H336" s="31"/>
      <c r="I336" s="31"/>
    </row>
    <row r="337" spans="1:9" ht="12.75">
      <c r="A337" s="31"/>
      <c r="B337" s="31"/>
      <c r="C337" s="31"/>
      <c r="D337" s="31"/>
      <c r="E337" s="31"/>
      <c r="F337" s="31"/>
      <c r="G337" s="31"/>
      <c r="H337" s="31"/>
      <c r="I337" s="31"/>
    </row>
    <row r="338" spans="1:9" ht="12.75">
      <c r="A338" s="31"/>
      <c r="B338" s="31"/>
      <c r="C338" s="31"/>
      <c r="D338" s="31"/>
      <c r="E338" s="31"/>
      <c r="F338" s="31"/>
      <c r="G338" s="31"/>
      <c r="H338" s="31"/>
      <c r="I338" s="31"/>
    </row>
    <row r="339" spans="1:9" ht="12.75">
      <c r="A339" s="31"/>
      <c r="B339" s="31"/>
      <c r="C339" s="31"/>
      <c r="D339" s="31"/>
      <c r="E339" s="31"/>
      <c r="F339" s="31"/>
      <c r="G339" s="31"/>
      <c r="H339" s="31"/>
      <c r="I339" s="31"/>
    </row>
    <row r="340" spans="1:9" ht="12.75">
      <c r="A340" s="31"/>
      <c r="B340" s="31"/>
      <c r="C340" s="31"/>
      <c r="D340" s="31"/>
      <c r="E340" s="31"/>
      <c r="F340" s="31"/>
      <c r="G340" s="31"/>
      <c r="H340" s="31"/>
      <c r="I340" s="31"/>
    </row>
    <row r="341" spans="1:9" ht="12.75">
      <c r="A341" s="31"/>
      <c r="B341" s="31"/>
      <c r="C341" s="31"/>
      <c r="D341" s="31"/>
      <c r="E341" s="31"/>
      <c r="F341" s="31"/>
      <c r="G341" s="31"/>
      <c r="H341" s="31"/>
      <c r="I341" s="31"/>
    </row>
    <row r="342" spans="1:9" ht="12.75">
      <c r="A342" s="31"/>
      <c r="B342" s="31"/>
      <c r="C342" s="31"/>
      <c r="D342" s="31"/>
      <c r="E342" s="31"/>
      <c r="F342" s="31"/>
      <c r="G342" s="31"/>
      <c r="H342" s="31"/>
      <c r="I342" s="31"/>
    </row>
    <row r="343" spans="1:9" ht="12.75">
      <c r="A343" s="31"/>
      <c r="B343" s="31"/>
      <c r="C343" s="31"/>
      <c r="D343" s="31"/>
      <c r="E343" s="31"/>
      <c r="F343" s="31"/>
      <c r="G343" s="31"/>
      <c r="H343" s="31"/>
      <c r="I343" s="31"/>
    </row>
    <row r="344" spans="1:9" ht="12.75">
      <c r="A344" s="31"/>
      <c r="B344" s="31"/>
      <c r="C344" s="31"/>
      <c r="D344" s="31"/>
      <c r="E344" s="31"/>
      <c r="F344" s="31"/>
      <c r="G344" s="31"/>
      <c r="H344" s="31"/>
      <c r="I344" s="31"/>
    </row>
    <row r="345" spans="1:9" ht="12.75">
      <c r="A345" s="31"/>
      <c r="B345" s="31"/>
      <c r="C345" s="31"/>
      <c r="D345" s="31"/>
      <c r="E345" s="31"/>
      <c r="F345" s="31"/>
      <c r="G345" s="31"/>
      <c r="H345" s="31"/>
      <c r="I345" s="31"/>
    </row>
    <row r="346" spans="1:9" ht="12.75">
      <c r="A346" s="31"/>
      <c r="B346" s="31"/>
      <c r="C346" s="31"/>
      <c r="D346" s="31"/>
      <c r="E346" s="31"/>
      <c r="F346" s="31"/>
      <c r="G346" s="31"/>
      <c r="H346" s="31"/>
      <c r="I346" s="31"/>
    </row>
    <row r="347" spans="1:9" ht="12.75">
      <c r="A347" s="31"/>
      <c r="B347" s="31"/>
      <c r="C347" s="31"/>
      <c r="D347" s="31"/>
      <c r="E347" s="31"/>
      <c r="F347" s="31"/>
      <c r="G347" s="31"/>
      <c r="H347" s="31"/>
      <c r="I347" s="31"/>
    </row>
    <row r="348" spans="1:9" ht="12.75">
      <c r="A348" s="31"/>
      <c r="B348" s="31"/>
      <c r="C348" s="31"/>
      <c r="D348" s="31"/>
      <c r="E348" s="31"/>
      <c r="F348" s="31"/>
      <c r="G348" s="31"/>
      <c r="H348" s="31"/>
      <c r="I348" s="31"/>
    </row>
    <row r="349" spans="1:9" ht="12.75">
      <c r="A349" s="31"/>
      <c r="B349" s="31" t="s">
        <v>220</v>
      </c>
      <c r="C349" s="31"/>
      <c r="D349" s="31"/>
      <c r="E349" s="31"/>
      <c r="F349" s="31"/>
      <c r="G349" s="31"/>
      <c r="H349" s="31"/>
      <c r="I349" s="31"/>
    </row>
    <row r="350" spans="1:9" ht="12.75">
      <c r="A350" s="31"/>
      <c r="B350" s="31" t="s">
        <v>221</v>
      </c>
      <c r="C350" s="31"/>
      <c r="D350" s="31"/>
      <c r="E350" s="31"/>
      <c r="F350" s="31"/>
      <c r="G350" s="31"/>
      <c r="H350" s="31"/>
      <c r="I350" s="31"/>
    </row>
    <row r="351" spans="1:9" ht="12.75">
      <c r="A351" s="31"/>
      <c r="B351" s="31"/>
      <c r="C351" s="31"/>
      <c r="D351" s="31"/>
      <c r="E351" s="31"/>
      <c r="F351" s="31"/>
      <c r="G351" s="31"/>
      <c r="H351" s="31"/>
      <c r="I351" s="31"/>
    </row>
    <row r="352" spans="1:9" ht="12.75">
      <c r="A352" s="31"/>
      <c r="B352" s="31"/>
      <c r="C352" s="31"/>
      <c r="D352" s="31"/>
      <c r="E352" s="31"/>
      <c r="F352" s="31"/>
      <c r="G352" s="31"/>
      <c r="H352" s="31"/>
      <c r="I352" s="31"/>
    </row>
    <row r="353" spans="1:9" ht="12.75">
      <c r="A353" s="31"/>
      <c r="B353" s="31"/>
      <c r="C353" s="31"/>
      <c r="D353" s="31"/>
      <c r="E353" s="31"/>
      <c r="F353" s="31"/>
      <c r="G353" s="31"/>
      <c r="H353" s="31"/>
      <c r="I353" s="31"/>
    </row>
    <row r="354" spans="1:9" ht="12.75">
      <c r="A354" s="31"/>
      <c r="B354" s="31"/>
      <c r="C354" s="31"/>
      <c r="D354" s="31"/>
      <c r="E354" s="31"/>
      <c r="F354" s="31"/>
      <c r="G354" s="31"/>
      <c r="H354" s="31"/>
      <c r="I354" s="31"/>
    </row>
    <row r="355" spans="1:9" ht="12.75">
      <c r="A355" s="35"/>
      <c r="B355" s="35" t="s">
        <v>225</v>
      </c>
      <c r="C355" s="35"/>
      <c r="D355" s="35"/>
      <c r="E355" s="35"/>
      <c r="F355" s="35"/>
      <c r="G355" s="35"/>
      <c r="H355" s="35"/>
      <c r="I355" s="51"/>
    </row>
    <row r="356" spans="1:9" ht="12.75">
      <c r="A356" s="35"/>
      <c r="B356" s="35" t="s">
        <v>222</v>
      </c>
      <c r="C356" s="35"/>
      <c r="D356" s="30">
        <v>36361261</v>
      </c>
      <c r="E356" s="30">
        <v>26174402</v>
      </c>
      <c r="F356" s="30">
        <v>985056</v>
      </c>
      <c r="G356" s="30">
        <v>6521406</v>
      </c>
      <c r="H356" s="30">
        <v>2680397</v>
      </c>
      <c r="I356" s="181">
        <v>742662</v>
      </c>
    </row>
    <row r="357" spans="1:9" ht="12.75">
      <c r="A357" s="35"/>
      <c r="B357" s="35" t="s">
        <v>223</v>
      </c>
      <c r="C357" s="35"/>
      <c r="D357" s="30">
        <v>16068090</v>
      </c>
      <c r="E357" s="30">
        <v>12470474</v>
      </c>
      <c r="F357" s="30">
        <v>469322</v>
      </c>
      <c r="G357" s="30">
        <v>2339692</v>
      </c>
      <c r="H357" s="30">
        <v>788602</v>
      </c>
      <c r="I357" s="53">
        <v>229539</v>
      </c>
    </row>
    <row r="358" spans="1:9" ht="12.75">
      <c r="A358" s="35"/>
      <c r="B358" s="35" t="s">
        <v>224</v>
      </c>
      <c r="C358" s="35"/>
      <c r="D358" s="30">
        <v>8081349</v>
      </c>
      <c r="E358" s="30">
        <v>4823925</v>
      </c>
      <c r="F358" s="30">
        <v>181545</v>
      </c>
      <c r="G358" s="30">
        <v>2757978</v>
      </c>
      <c r="H358" s="30">
        <v>317901</v>
      </c>
      <c r="I358" s="53">
        <v>173133</v>
      </c>
    </row>
    <row r="359" spans="1:9" ht="12.75">
      <c r="A359" s="35"/>
      <c r="B359" s="35" t="s">
        <v>141</v>
      </c>
      <c r="C359" s="35"/>
      <c r="D359" s="30">
        <v>5120668</v>
      </c>
      <c r="E359" s="30"/>
      <c r="F359" s="30"/>
      <c r="G359" s="30">
        <v>4989135</v>
      </c>
      <c r="H359" s="44">
        <v>131533</v>
      </c>
      <c r="I359" s="53"/>
    </row>
    <row r="360" spans="1:9" ht="12.75">
      <c r="A360" s="35"/>
      <c r="B360" s="35" t="s">
        <v>230</v>
      </c>
      <c r="C360" s="35"/>
      <c r="D360" s="35">
        <v>4891834</v>
      </c>
      <c r="E360" s="35"/>
      <c r="F360" s="35"/>
      <c r="G360" s="35">
        <v>4891834</v>
      </c>
      <c r="H360" s="35"/>
      <c r="I360" s="51"/>
    </row>
    <row r="361" spans="1:9" ht="12.75">
      <c r="A361" s="35"/>
      <c r="B361" s="35" t="s">
        <v>231</v>
      </c>
      <c r="C361" s="35"/>
      <c r="D361" s="35">
        <v>506100</v>
      </c>
      <c r="E361" s="35"/>
      <c r="F361" s="35"/>
      <c r="G361" s="35">
        <v>480795</v>
      </c>
      <c r="H361" s="35">
        <v>25305</v>
      </c>
      <c r="I361" s="51">
        <v>5740</v>
      </c>
    </row>
    <row r="362" spans="1:9" ht="12.75">
      <c r="A362" s="35"/>
      <c r="B362" s="35" t="s">
        <v>232</v>
      </c>
      <c r="C362" s="35"/>
      <c r="D362" s="35">
        <v>1706337</v>
      </c>
      <c r="E362" s="35"/>
      <c r="F362" s="35"/>
      <c r="G362" s="35">
        <v>1279752</v>
      </c>
      <c r="H362" s="35">
        <v>426585</v>
      </c>
      <c r="I362" s="51">
        <v>93785</v>
      </c>
    </row>
    <row r="363" spans="1:9" ht="12.75">
      <c r="A363" s="35"/>
      <c r="B363" s="35" t="s">
        <v>169</v>
      </c>
      <c r="C363" s="35"/>
      <c r="D363" s="35">
        <v>4694796</v>
      </c>
      <c r="E363" s="35"/>
      <c r="F363" s="35"/>
      <c r="G363" s="35">
        <v>4523509</v>
      </c>
      <c r="H363" s="35">
        <v>171287</v>
      </c>
      <c r="I363" s="51">
        <v>77706</v>
      </c>
    </row>
    <row r="364" spans="1:9" ht="12.75">
      <c r="A364" s="35"/>
      <c r="B364" s="35" t="s">
        <v>234</v>
      </c>
      <c r="C364" s="35"/>
      <c r="D364" s="35">
        <v>4786045</v>
      </c>
      <c r="E364" s="35"/>
      <c r="F364" s="35"/>
      <c r="G364" s="35">
        <v>3350233</v>
      </c>
      <c r="H364" s="35">
        <v>1435812</v>
      </c>
      <c r="I364" s="51">
        <v>280124</v>
      </c>
    </row>
    <row r="365" spans="1:9" ht="12.75">
      <c r="A365" s="35"/>
      <c r="B365" s="35" t="s">
        <v>208</v>
      </c>
      <c r="C365" s="35"/>
      <c r="D365" s="30">
        <f aca="true" t="shared" si="9" ref="D365:I365">SUM(D356:D364)</f>
        <v>82216480</v>
      </c>
      <c r="E365" s="30">
        <f t="shared" si="9"/>
        <v>43468801</v>
      </c>
      <c r="F365" s="30">
        <f t="shared" si="9"/>
        <v>1635923</v>
      </c>
      <c r="G365" s="30">
        <f t="shared" si="9"/>
        <v>31134334</v>
      </c>
      <c r="H365" s="30">
        <f t="shared" si="9"/>
        <v>5977422</v>
      </c>
      <c r="I365" s="53">
        <f t="shared" si="9"/>
        <v>1602689</v>
      </c>
    </row>
    <row r="366" spans="1:9" ht="12.75">
      <c r="A366" s="35"/>
      <c r="B366" s="35"/>
      <c r="C366" s="35"/>
      <c r="D366" s="35"/>
      <c r="E366" s="35"/>
      <c r="F366" s="35"/>
      <c r="G366" s="35"/>
      <c r="H366" s="35"/>
      <c r="I366" s="51"/>
    </row>
    <row r="367" spans="1:9" ht="12.75">
      <c r="A367" s="35"/>
      <c r="B367" s="35"/>
      <c r="C367" s="35"/>
      <c r="D367" s="35" t="s">
        <v>233</v>
      </c>
      <c r="E367" s="35"/>
      <c r="F367" s="35"/>
      <c r="G367" s="35"/>
      <c r="H367" s="35"/>
      <c r="I367" s="51"/>
    </row>
    <row r="368" spans="1:9" ht="12.75">
      <c r="A368" s="31"/>
      <c r="B368" s="31"/>
      <c r="C368" s="31"/>
      <c r="D368" s="31"/>
      <c r="E368" s="31"/>
      <c r="F368" s="31"/>
      <c r="G368" s="31"/>
      <c r="H368" s="31"/>
      <c r="I368" s="31"/>
    </row>
    <row r="369" spans="1:9" ht="12.75">
      <c r="A369" s="31"/>
      <c r="B369" s="35"/>
      <c r="C369" s="35"/>
      <c r="D369" s="30"/>
      <c r="E369" s="30"/>
      <c r="F369" s="30"/>
      <c r="G369" s="30"/>
      <c r="H369" s="30"/>
      <c r="I369" s="53"/>
    </row>
    <row r="370" spans="1:9" ht="12.75">
      <c r="A370" s="31"/>
      <c r="B370" s="31"/>
      <c r="C370" s="31"/>
      <c r="D370" s="31"/>
      <c r="E370" s="31"/>
      <c r="F370" s="31"/>
      <c r="G370" s="31"/>
      <c r="H370" s="31"/>
      <c r="I370" s="31"/>
    </row>
    <row r="371" spans="1:9" ht="12.75">
      <c r="A371" s="31"/>
      <c r="B371" s="35" t="s">
        <v>225</v>
      </c>
      <c r="C371" s="35"/>
      <c r="D371" s="35"/>
      <c r="E371" s="35"/>
      <c r="F371" s="35"/>
      <c r="G371" s="35"/>
      <c r="H371" s="35"/>
      <c r="I371" s="51"/>
    </row>
    <row r="372" spans="1:11" ht="12.75">
      <c r="A372" s="31"/>
      <c r="B372" s="35" t="s">
        <v>222</v>
      </c>
      <c r="C372" s="35"/>
      <c r="D372" s="30">
        <v>37037961</v>
      </c>
      <c r="E372" s="30">
        <v>26174402</v>
      </c>
      <c r="F372" s="30">
        <v>985056</v>
      </c>
      <c r="G372" s="30">
        <v>7198106</v>
      </c>
      <c r="H372" s="30">
        <v>2680397</v>
      </c>
      <c r="I372" s="181">
        <v>742662</v>
      </c>
      <c r="K372" s="30">
        <f>SUM(E372:H372)</f>
        <v>37037961</v>
      </c>
    </row>
    <row r="373" spans="1:11" ht="12.75">
      <c r="A373" s="31"/>
      <c r="B373" s="35" t="s">
        <v>223</v>
      </c>
      <c r="C373" s="35"/>
      <c r="D373" s="30">
        <v>16068090</v>
      </c>
      <c r="E373" s="30">
        <v>12470474</v>
      </c>
      <c r="F373" s="30">
        <v>469322</v>
      </c>
      <c r="G373" s="30">
        <v>2339692</v>
      </c>
      <c r="H373" s="30">
        <v>788602</v>
      </c>
      <c r="I373" s="53">
        <v>229539</v>
      </c>
      <c r="K373" s="30">
        <v>16068090</v>
      </c>
    </row>
    <row r="374" spans="1:11" ht="12.75">
      <c r="A374" s="31"/>
      <c r="B374" s="35" t="s">
        <v>224</v>
      </c>
      <c r="C374" s="35"/>
      <c r="D374" s="30">
        <v>8346559</v>
      </c>
      <c r="E374" s="30">
        <v>4823925</v>
      </c>
      <c r="F374" s="30">
        <v>181545</v>
      </c>
      <c r="G374" s="30">
        <v>3009928</v>
      </c>
      <c r="H374" s="30">
        <v>331161</v>
      </c>
      <c r="I374" s="53">
        <v>176629</v>
      </c>
      <c r="K374" s="30">
        <f>SUM(E374:H374)</f>
        <v>8346559</v>
      </c>
    </row>
    <row r="375" spans="1:11" ht="12.75">
      <c r="A375" s="31"/>
      <c r="B375" s="35" t="s">
        <v>141</v>
      </c>
      <c r="C375" s="35"/>
      <c r="D375" s="30">
        <f>SUM(G375:H375)</f>
        <v>5552358</v>
      </c>
      <c r="E375" s="30"/>
      <c r="F375" s="30"/>
      <c r="G375" s="30">
        <v>5420825</v>
      </c>
      <c r="H375" s="44">
        <v>131533</v>
      </c>
      <c r="I375" s="53"/>
      <c r="K375" s="30">
        <f>SUM(G375:H375)</f>
        <v>5552358</v>
      </c>
    </row>
    <row r="376" spans="1:11" ht="12.75">
      <c r="A376" s="31"/>
      <c r="B376" s="35" t="s">
        <v>230</v>
      </c>
      <c r="C376" s="35"/>
      <c r="D376" s="35">
        <v>4891834</v>
      </c>
      <c r="E376" s="35"/>
      <c r="F376" s="35"/>
      <c r="G376" s="35">
        <v>4891834</v>
      </c>
      <c r="H376" s="35"/>
      <c r="I376" s="51"/>
      <c r="K376" s="35">
        <v>4891834</v>
      </c>
    </row>
    <row r="377" spans="1:11" ht="12.75">
      <c r="A377" s="31"/>
      <c r="B377" s="35" t="s">
        <v>231</v>
      </c>
      <c r="C377" s="35"/>
      <c r="D377" s="35">
        <v>506100</v>
      </c>
      <c r="E377" s="35"/>
      <c r="F377" s="35"/>
      <c r="G377" s="35">
        <v>480795</v>
      </c>
      <c r="H377" s="35">
        <v>25305</v>
      </c>
      <c r="I377" s="51">
        <v>5740</v>
      </c>
      <c r="K377" s="35">
        <v>506100</v>
      </c>
    </row>
    <row r="378" spans="1:11" ht="12.75">
      <c r="A378" s="31"/>
      <c r="B378" s="35" t="s">
        <v>232</v>
      </c>
      <c r="C378" s="35"/>
      <c r="D378" s="35">
        <v>1706337</v>
      </c>
      <c r="E378" s="35"/>
      <c r="F378" s="35"/>
      <c r="G378" s="35">
        <v>1279752</v>
      </c>
      <c r="H378" s="35">
        <v>426585</v>
      </c>
      <c r="I378" s="51">
        <v>93785</v>
      </c>
      <c r="K378" s="35">
        <v>1706337</v>
      </c>
    </row>
    <row r="379" spans="1:11" ht="12.75">
      <c r="A379" s="31"/>
      <c r="B379" s="35" t="s">
        <v>169</v>
      </c>
      <c r="C379" s="35"/>
      <c r="D379" s="35">
        <v>4694796</v>
      </c>
      <c r="E379" s="35"/>
      <c r="F379" s="35"/>
      <c r="G379" s="35">
        <v>4523509</v>
      </c>
      <c r="H379" s="35">
        <v>171287</v>
      </c>
      <c r="I379" s="51">
        <v>77706</v>
      </c>
      <c r="K379" s="35">
        <v>4694796</v>
      </c>
    </row>
    <row r="380" spans="1:11" ht="12.75">
      <c r="A380" s="31"/>
      <c r="B380" s="35" t="s">
        <v>234</v>
      </c>
      <c r="C380" s="35"/>
      <c r="D380" s="35">
        <v>3069650</v>
      </c>
      <c r="E380" s="35"/>
      <c r="F380" s="35"/>
      <c r="G380" s="35">
        <v>2148755</v>
      </c>
      <c r="H380" s="35">
        <v>920895</v>
      </c>
      <c r="I380" s="51">
        <v>230743</v>
      </c>
      <c r="K380" s="35">
        <f>SUM(G380:H380)</f>
        <v>3069650</v>
      </c>
    </row>
    <row r="381" spans="1:11" ht="12.75">
      <c r="A381" s="31"/>
      <c r="B381" s="35" t="s">
        <v>208</v>
      </c>
      <c r="C381" s="35"/>
      <c r="D381" s="30">
        <f aca="true" t="shared" si="10" ref="D381:I381">SUM(D372:D380)</f>
        <v>81873685</v>
      </c>
      <c r="E381" s="30">
        <f t="shared" si="10"/>
        <v>43468801</v>
      </c>
      <c r="F381" s="30">
        <f t="shared" si="10"/>
        <v>1635923</v>
      </c>
      <c r="G381" s="30">
        <f t="shared" si="10"/>
        <v>31293196</v>
      </c>
      <c r="H381" s="30">
        <f t="shared" si="10"/>
        <v>5475765</v>
      </c>
      <c r="I381" s="53">
        <f t="shared" si="10"/>
        <v>1556804</v>
      </c>
      <c r="K381" s="54">
        <f>SUM(E381:H381)</f>
        <v>81873685</v>
      </c>
    </row>
    <row r="382" spans="1:11" ht="12.75">
      <c r="A382" s="31"/>
      <c r="B382" s="35"/>
      <c r="C382" s="35"/>
      <c r="D382" s="35"/>
      <c r="E382" s="35"/>
      <c r="F382" s="35"/>
      <c r="G382" s="35"/>
      <c r="H382" s="35"/>
      <c r="I382" s="51"/>
      <c r="K382" s="6" t="s">
        <v>233</v>
      </c>
    </row>
    <row r="383" spans="1:9" ht="12.75">
      <c r="A383" s="31"/>
      <c r="B383" s="35"/>
      <c r="C383" s="35"/>
      <c r="D383" s="35" t="s">
        <v>233</v>
      </c>
      <c r="E383" s="35"/>
      <c r="F383" s="35"/>
      <c r="G383" s="35"/>
      <c r="H383" s="35"/>
      <c r="I383" s="51"/>
    </row>
    <row r="384" spans="1:9" ht="12.75">
      <c r="A384" s="31"/>
      <c r="B384" s="31"/>
      <c r="C384" s="31"/>
      <c r="D384" s="31"/>
      <c r="E384" s="31"/>
      <c r="F384" s="31"/>
      <c r="G384" s="31"/>
      <c r="H384" s="31"/>
      <c r="I384" s="31"/>
    </row>
    <row r="385" spans="1:9" ht="12.75">
      <c r="A385" s="31"/>
      <c r="B385" s="31"/>
      <c r="C385" s="31"/>
      <c r="D385" s="31"/>
      <c r="E385" s="31"/>
      <c r="F385" s="31"/>
      <c r="G385" s="31"/>
      <c r="H385" s="31"/>
      <c r="I385" s="31"/>
    </row>
    <row r="386" spans="1:9" ht="12.75">
      <c r="A386" s="31"/>
      <c r="B386" s="31"/>
      <c r="C386" s="31"/>
      <c r="D386" s="41"/>
      <c r="E386" s="176"/>
      <c r="F386" s="176"/>
      <c r="G386" s="176"/>
      <c r="H386" s="176"/>
      <c r="I386" s="181"/>
    </row>
    <row r="387" spans="1:9" ht="12.75">
      <c r="A387" s="31"/>
      <c r="B387" s="31"/>
      <c r="C387" s="31"/>
      <c r="D387" s="31"/>
      <c r="E387" s="31"/>
      <c r="F387" s="31"/>
      <c r="G387" s="31"/>
      <c r="H387" s="31"/>
      <c r="I387" s="31"/>
    </row>
    <row r="388" spans="1:9" ht="12.75">
      <c r="A388" s="31"/>
      <c r="B388" s="31"/>
      <c r="C388" s="31"/>
      <c r="D388" s="31"/>
      <c r="E388" s="31"/>
      <c r="F388" s="31"/>
      <c r="G388" s="31"/>
      <c r="H388" s="31"/>
      <c r="I388" s="31"/>
    </row>
    <row r="389" spans="1:9" ht="12.75">
      <c r="A389" s="31"/>
      <c r="B389" s="31"/>
      <c r="C389" s="31"/>
      <c r="D389" s="31"/>
      <c r="E389" s="31"/>
      <c r="F389" s="31"/>
      <c r="G389" s="31"/>
      <c r="H389" s="31"/>
      <c r="I389" s="31"/>
    </row>
    <row r="390" spans="1:9" ht="12.75">
      <c r="A390" s="31"/>
      <c r="B390" s="31"/>
      <c r="C390" s="31"/>
      <c r="D390" s="31"/>
      <c r="E390" s="31"/>
      <c r="F390" s="31"/>
      <c r="G390" s="31"/>
      <c r="H390" s="31"/>
      <c r="I390" s="31"/>
    </row>
    <row r="391" spans="1:9" ht="12.75">
      <c r="A391" s="31"/>
      <c r="B391" s="31"/>
      <c r="C391" s="31"/>
      <c r="D391" s="31"/>
      <c r="E391" s="31"/>
      <c r="F391" s="31"/>
      <c r="G391" s="31"/>
      <c r="H391" s="31"/>
      <c r="I391" s="31"/>
    </row>
    <row r="392" spans="1:9" ht="12.75">
      <c r="A392" s="31"/>
      <c r="B392" s="31"/>
      <c r="C392" s="31"/>
      <c r="D392" s="31"/>
      <c r="E392" s="31"/>
      <c r="F392" s="31"/>
      <c r="G392" s="31"/>
      <c r="H392" s="31"/>
      <c r="I392" s="31"/>
    </row>
    <row r="393" spans="1:9" ht="12.75">
      <c r="A393" s="31"/>
      <c r="B393" s="31"/>
      <c r="C393" s="31"/>
      <c r="D393" s="31"/>
      <c r="E393" s="31"/>
      <c r="F393" s="31"/>
      <c r="G393" s="31"/>
      <c r="H393" s="31"/>
      <c r="I393" s="31"/>
    </row>
    <row r="394" spans="1:9" ht="12.75">
      <c r="A394" s="31"/>
      <c r="B394" s="31"/>
      <c r="C394" s="31"/>
      <c r="D394" s="31"/>
      <c r="E394" s="31"/>
      <c r="F394" s="31"/>
      <c r="G394" s="31"/>
      <c r="H394" s="31"/>
      <c r="I394" s="31"/>
    </row>
    <row r="395" spans="1:9" ht="12.75">
      <c r="A395" s="31"/>
      <c r="B395" s="31"/>
      <c r="C395" s="31"/>
      <c r="D395" s="31"/>
      <c r="E395" s="31"/>
      <c r="F395" s="31"/>
      <c r="G395" s="31"/>
      <c r="H395" s="31"/>
      <c r="I395" s="31"/>
    </row>
    <row r="396" spans="1:9" ht="12.75">
      <c r="A396" s="31"/>
      <c r="B396" s="31"/>
      <c r="C396" s="31"/>
      <c r="D396" s="31"/>
      <c r="E396" s="31"/>
      <c r="F396" s="31"/>
      <c r="G396" s="31"/>
      <c r="H396" s="31"/>
      <c r="I396" s="31"/>
    </row>
    <row r="397" spans="1:9" ht="12.75">
      <c r="A397" s="31"/>
      <c r="B397" s="31"/>
      <c r="C397" s="31"/>
      <c r="D397" s="31"/>
      <c r="E397" s="31"/>
      <c r="F397" s="31"/>
      <c r="G397" s="31"/>
      <c r="H397" s="31"/>
      <c r="I397" s="31"/>
    </row>
    <row r="398" spans="1:9" ht="12.75">
      <c r="A398" s="31"/>
      <c r="B398" s="31"/>
      <c r="C398" s="31"/>
      <c r="D398" s="31"/>
      <c r="E398" s="31"/>
      <c r="F398" s="31"/>
      <c r="G398" s="31"/>
      <c r="H398" s="31"/>
      <c r="I398" s="31"/>
    </row>
    <row r="399" spans="1:9" ht="12.75">
      <c r="A399" s="31"/>
      <c r="B399" s="31"/>
      <c r="C399" s="31"/>
      <c r="D399" s="31"/>
      <c r="E399" s="31"/>
      <c r="F399" s="31"/>
      <c r="G399" s="31"/>
      <c r="H399" s="31"/>
      <c r="I399" s="31"/>
    </row>
    <row r="400" spans="1:9" ht="12.75">
      <c r="A400" s="31"/>
      <c r="B400" s="31"/>
      <c r="C400" s="31"/>
      <c r="D400" s="31"/>
      <c r="E400" s="31"/>
      <c r="F400" s="31"/>
      <c r="G400" s="31"/>
      <c r="H400" s="31"/>
      <c r="I400" s="31"/>
    </row>
    <row r="401" spans="1:9" ht="12.75">
      <c r="A401" s="31"/>
      <c r="B401" s="31"/>
      <c r="C401" s="31"/>
      <c r="D401" s="31"/>
      <c r="E401" s="31"/>
      <c r="F401" s="31"/>
      <c r="G401" s="31"/>
      <c r="H401" s="31"/>
      <c r="I401" s="31"/>
    </row>
    <row r="402" spans="1:9" ht="12.75">
      <c r="A402" s="31"/>
      <c r="B402" s="31"/>
      <c r="C402" s="31"/>
      <c r="D402" s="31"/>
      <c r="E402" s="31"/>
      <c r="F402" s="31"/>
      <c r="G402" s="31"/>
      <c r="H402" s="31"/>
      <c r="I402" s="31"/>
    </row>
    <row r="403" spans="1:9" ht="12.75">
      <c r="A403" s="31"/>
      <c r="B403" s="31"/>
      <c r="C403" s="31"/>
      <c r="D403" s="31"/>
      <c r="E403" s="31"/>
      <c r="F403" s="31"/>
      <c r="G403" s="31"/>
      <c r="H403" s="31"/>
      <c r="I403" s="31"/>
    </row>
    <row r="404" spans="1:9" ht="12.75">
      <c r="A404" s="31"/>
      <c r="B404" s="31"/>
      <c r="C404" s="31"/>
      <c r="D404" s="41">
        <v>5563035</v>
      </c>
      <c r="E404" s="44">
        <v>0</v>
      </c>
      <c r="F404" s="44">
        <v>0</v>
      </c>
      <c r="G404" s="30">
        <v>5341502</v>
      </c>
      <c r="H404" s="44">
        <v>131533</v>
      </c>
      <c r="I404" s="41"/>
    </row>
    <row r="405" spans="1:9" ht="12.75">
      <c r="A405" s="31"/>
      <c r="B405" s="31"/>
      <c r="C405" s="31"/>
      <c r="D405" s="31"/>
      <c r="E405" s="31"/>
      <c r="F405" s="31"/>
      <c r="G405" s="31"/>
      <c r="H405" s="31"/>
      <c r="I405" s="31"/>
    </row>
    <row r="406" spans="1:9" ht="12.75">
      <c r="A406" s="31"/>
      <c r="B406" s="31"/>
      <c r="C406" s="31"/>
      <c r="D406" s="31"/>
      <c r="E406" s="31"/>
      <c r="F406" s="31"/>
      <c r="G406" s="31"/>
      <c r="H406" s="31"/>
      <c r="I406" s="31"/>
    </row>
    <row r="407" spans="1:9" ht="12.75">
      <c r="A407" s="31"/>
      <c r="B407" s="31"/>
      <c r="C407" s="31"/>
      <c r="D407" s="41">
        <f>SUM(D404:D406)</f>
        <v>5563035</v>
      </c>
      <c r="E407" s="44">
        <v>0</v>
      </c>
      <c r="F407" s="44">
        <v>0</v>
      </c>
      <c r="G407" s="30">
        <v>5341502</v>
      </c>
      <c r="H407" s="44">
        <v>131533</v>
      </c>
      <c r="I407" s="31"/>
    </row>
    <row r="408" spans="1:9" ht="12.75">
      <c r="A408" s="31"/>
      <c r="B408" s="31"/>
      <c r="C408" s="31"/>
      <c r="D408" s="31"/>
      <c r="E408" s="31"/>
      <c r="F408" s="31"/>
      <c r="G408" s="31"/>
      <c r="H408" s="31"/>
      <c r="I408" s="31"/>
    </row>
    <row r="409" spans="1:9" ht="12.75">
      <c r="A409" s="31"/>
      <c r="B409" s="31"/>
      <c r="C409" s="31"/>
      <c r="D409" s="31"/>
      <c r="E409" s="31"/>
      <c r="F409" s="31"/>
      <c r="G409" s="31"/>
      <c r="H409" s="31"/>
      <c r="I409" s="31"/>
    </row>
    <row r="410" spans="1:9" ht="12.75">
      <c r="A410" s="31"/>
      <c r="B410" s="31"/>
      <c r="C410" s="31"/>
      <c r="D410" s="31"/>
      <c r="E410" s="31"/>
      <c r="F410" s="31"/>
      <c r="G410" s="31"/>
      <c r="H410" s="31"/>
      <c r="I410" s="31"/>
    </row>
    <row r="411" spans="1:9" ht="12.75">
      <c r="A411" s="31"/>
      <c r="B411" s="31"/>
      <c r="C411" s="31"/>
      <c r="D411" s="31"/>
      <c r="E411" s="31"/>
      <c r="F411" s="31"/>
      <c r="G411" s="31"/>
      <c r="H411" s="31"/>
      <c r="I411" s="31"/>
    </row>
    <row r="412" spans="1:9" ht="12.75">
      <c r="A412" s="31"/>
      <c r="B412" s="31"/>
      <c r="C412" s="31"/>
      <c r="D412" s="31"/>
      <c r="E412" s="31"/>
      <c r="F412" s="31"/>
      <c r="G412" s="31"/>
      <c r="H412" s="31"/>
      <c r="I412" s="31"/>
    </row>
    <row r="413" spans="1:9" ht="12.75">
      <c r="A413" s="31"/>
      <c r="B413" s="31"/>
      <c r="C413" s="31"/>
      <c r="D413" s="31"/>
      <c r="E413" s="31"/>
      <c r="F413" s="31"/>
      <c r="G413" s="31"/>
      <c r="H413" s="31"/>
      <c r="I413" s="31"/>
    </row>
    <row r="414" spans="1:9" ht="12.75">
      <c r="A414" s="31"/>
      <c r="B414" s="31"/>
      <c r="C414" s="31"/>
      <c r="D414" s="31"/>
      <c r="E414" s="31"/>
      <c r="F414" s="31"/>
      <c r="G414" s="31"/>
      <c r="H414" s="31"/>
      <c r="I414" s="31"/>
    </row>
    <row r="415" spans="1:9" ht="12.75">
      <c r="A415" s="31"/>
      <c r="B415" s="31"/>
      <c r="C415" s="31"/>
      <c r="D415" s="31"/>
      <c r="E415" s="31"/>
      <c r="F415" s="31"/>
      <c r="G415" s="31"/>
      <c r="H415" s="31"/>
      <c r="I415" s="31"/>
    </row>
    <row r="416" spans="1:9" ht="12.75">
      <c r="A416" s="31"/>
      <c r="B416" s="31"/>
      <c r="C416" s="31"/>
      <c r="D416" s="31"/>
      <c r="E416" s="31"/>
      <c r="F416" s="31"/>
      <c r="G416" s="31"/>
      <c r="H416" s="31"/>
      <c r="I416" s="31"/>
    </row>
    <row r="417" spans="1:9" ht="12.75">
      <c r="A417" s="31"/>
      <c r="B417" s="31"/>
      <c r="C417" s="31"/>
      <c r="D417" s="31"/>
      <c r="E417" s="31"/>
      <c r="F417" s="31"/>
      <c r="G417" s="31"/>
      <c r="H417" s="31"/>
      <c r="I417" s="31"/>
    </row>
    <row r="418" spans="1:9" ht="12.75">
      <c r="A418" s="31"/>
      <c r="B418" s="31"/>
      <c r="C418" s="31"/>
      <c r="D418" s="31"/>
      <c r="E418" s="31"/>
      <c r="F418" s="31"/>
      <c r="G418" s="31"/>
      <c r="H418" s="31"/>
      <c r="I418" s="31"/>
    </row>
    <row r="419" spans="1:9" ht="12.75">
      <c r="A419" s="31"/>
      <c r="B419" s="31"/>
      <c r="C419" s="31"/>
      <c r="D419" s="31"/>
      <c r="E419" s="31"/>
      <c r="F419" s="31"/>
      <c r="G419" s="31"/>
      <c r="H419" s="31"/>
      <c r="I419" s="31"/>
    </row>
    <row r="420" spans="1:9" ht="12.75">
      <c r="A420" s="31"/>
      <c r="B420" s="31"/>
      <c r="C420" s="31"/>
      <c r="D420" s="31"/>
      <c r="E420" s="31"/>
      <c r="F420" s="31"/>
      <c r="G420" s="31"/>
      <c r="H420" s="31"/>
      <c r="I420" s="31"/>
    </row>
    <row r="421" spans="1:9" ht="12.75">
      <c r="A421" s="31"/>
      <c r="B421" s="31"/>
      <c r="C421" s="31"/>
      <c r="D421" s="31"/>
      <c r="E421" s="31"/>
      <c r="F421" s="31"/>
      <c r="G421" s="31"/>
      <c r="H421" s="31"/>
      <c r="I421" s="31"/>
    </row>
    <row r="422" spans="1:9" ht="12.75">
      <c r="A422" s="31"/>
      <c r="B422" s="31"/>
      <c r="C422" s="31"/>
      <c r="D422" s="31"/>
      <c r="E422" s="31"/>
      <c r="F422" s="31"/>
      <c r="G422" s="31"/>
      <c r="H422" s="31"/>
      <c r="I422" s="31"/>
    </row>
    <row r="423" spans="1:9" ht="12.75">
      <c r="A423" s="31"/>
      <c r="B423" s="31"/>
      <c r="C423" s="31"/>
      <c r="D423" s="31"/>
      <c r="E423" s="31"/>
      <c r="F423" s="31"/>
      <c r="G423" s="31"/>
      <c r="H423" s="31"/>
      <c r="I423" s="31"/>
    </row>
    <row r="424" spans="1:9" ht="12.75">
      <c r="A424" s="31"/>
      <c r="B424" s="31"/>
      <c r="C424" s="31"/>
      <c r="D424" s="31"/>
      <c r="E424" s="31"/>
      <c r="F424" s="31"/>
      <c r="G424" s="31"/>
      <c r="H424" s="31"/>
      <c r="I424" s="31"/>
    </row>
    <row r="425" spans="1:9" ht="12.75">
      <c r="A425" s="31"/>
      <c r="B425" s="31"/>
      <c r="C425" s="31"/>
      <c r="D425" s="31"/>
      <c r="E425" s="31"/>
      <c r="F425" s="31"/>
      <c r="G425" s="31"/>
      <c r="H425" s="31"/>
      <c r="I425" s="31"/>
    </row>
    <row r="426" spans="1:9" ht="12.75">
      <c r="A426" s="31"/>
      <c r="B426" s="31"/>
      <c r="C426" s="31"/>
      <c r="D426" s="31"/>
      <c r="E426" s="31"/>
      <c r="F426" s="31"/>
      <c r="G426" s="31"/>
      <c r="H426" s="31"/>
      <c r="I426" s="31"/>
    </row>
    <row r="427" spans="1:9" ht="12.75">
      <c r="A427" s="31"/>
      <c r="B427" s="31"/>
      <c r="C427" s="31"/>
      <c r="D427" s="31"/>
      <c r="E427" s="31"/>
      <c r="F427" s="31"/>
      <c r="G427" s="31"/>
      <c r="H427" s="31"/>
      <c r="I427" s="31"/>
    </row>
    <row r="428" spans="1:9" ht="12.75">
      <c r="A428" s="31"/>
      <c r="B428" s="31"/>
      <c r="C428" s="31"/>
      <c r="D428" s="31"/>
      <c r="E428" s="31"/>
      <c r="F428" s="31"/>
      <c r="G428" s="31"/>
      <c r="H428" s="31"/>
      <c r="I428" s="31"/>
    </row>
    <row r="429" spans="1:9" ht="12.75">
      <c r="A429" s="31"/>
      <c r="B429" s="31"/>
      <c r="C429" s="31"/>
      <c r="D429" s="31"/>
      <c r="E429" s="31"/>
      <c r="F429" s="31"/>
      <c r="G429" s="31"/>
      <c r="H429" s="31"/>
      <c r="I429" s="31"/>
    </row>
    <row r="430" spans="1:9" ht="12.75">
      <c r="A430" s="31"/>
      <c r="B430" s="31"/>
      <c r="C430" s="31"/>
      <c r="D430" s="31"/>
      <c r="E430" s="31"/>
      <c r="F430" s="31"/>
      <c r="G430" s="31"/>
      <c r="H430" s="31"/>
      <c r="I430" s="31"/>
    </row>
    <row r="431" spans="1:9" ht="12.75">
      <c r="A431" s="31"/>
      <c r="B431" s="31"/>
      <c r="C431" s="31"/>
      <c r="D431" s="31"/>
      <c r="E431" s="31"/>
      <c r="F431" s="31"/>
      <c r="G431" s="31"/>
      <c r="H431" s="31"/>
      <c r="I431" s="31"/>
    </row>
    <row r="432" spans="1:9" ht="12.75">
      <c r="A432" s="31"/>
      <c r="B432" s="31"/>
      <c r="C432" s="31"/>
      <c r="D432" s="31"/>
      <c r="E432" s="31"/>
      <c r="F432" s="31"/>
      <c r="G432" s="31"/>
      <c r="H432" s="31"/>
      <c r="I432" s="31"/>
    </row>
    <row r="433" spans="1:9" ht="12.75">
      <c r="A433" s="31"/>
      <c r="B433" s="31"/>
      <c r="C433" s="31"/>
      <c r="D433" s="31"/>
      <c r="E433" s="31"/>
      <c r="F433" s="31"/>
      <c r="G433" s="31"/>
      <c r="H433" s="31"/>
      <c r="I433" s="31"/>
    </row>
    <row r="434" spans="1:9" ht="12.75">
      <c r="A434" s="31"/>
      <c r="B434" s="31"/>
      <c r="C434" s="31"/>
      <c r="D434" s="31"/>
      <c r="E434" s="31"/>
      <c r="F434" s="31"/>
      <c r="G434" s="31"/>
      <c r="H434" s="31"/>
      <c r="I434" s="31"/>
    </row>
    <row r="435" spans="1:9" ht="12.75">
      <c r="A435" s="31"/>
      <c r="B435" s="31"/>
      <c r="C435" s="31"/>
      <c r="D435" s="31"/>
      <c r="E435" s="31"/>
      <c r="F435" s="31"/>
      <c r="G435" s="31"/>
      <c r="H435" s="31"/>
      <c r="I435" s="31"/>
    </row>
    <row r="436" spans="1:9" ht="12.75">
      <c r="A436" s="31"/>
      <c r="B436" s="31"/>
      <c r="C436" s="31"/>
      <c r="D436" s="31"/>
      <c r="E436" s="31"/>
      <c r="F436" s="31"/>
      <c r="G436" s="31"/>
      <c r="H436" s="31"/>
      <c r="I436" s="31"/>
    </row>
    <row r="437" spans="1:9" ht="12.75">
      <c r="A437" s="31"/>
      <c r="B437" s="31"/>
      <c r="C437" s="31"/>
      <c r="D437" s="31"/>
      <c r="E437" s="31"/>
      <c r="F437" s="31"/>
      <c r="G437" s="31"/>
      <c r="H437" s="31"/>
      <c r="I437" s="31"/>
    </row>
    <row r="438" spans="1:9" ht="12.75">
      <c r="A438" s="31"/>
      <c r="B438" s="31"/>
      <c r="C438" s="31"/>
      <c r="D438" s="31"/>
      <c r="E438" s="31"/>
      <c r="F438" s="31"/>
      <c r="G438" s="31"/>
      <c r="H438" s="31"/>
      <c r="I438" s="31"/>
    </row>
    <row r="439" spans="1:9" ht="12.75">
      <c r="A439" s="31"/>
      <c r="B439" s="31"/>
      <c r="C439" s="31"/>
      <c r="D439" s="31"/>
      <c r="E439" s="31"/>
      <c r="F439" s="31"/>
      <c r="G439" s="31"/>
      <c r="H439" s="31"/>
      <c r="I439" s="31"/>
    </row>
    <row r="440" spans="1:9" ht="12.75">
      <c r="A440" s="31"/>
      <c r="B440" s="31"/>
      <c r="C440" s="31"/>
      <c r="D440" s="31"/>
      <c r="E440" s="31"/>
      <c r="F440" s="31"/>
      <c r="G440" s="31"/>
      <c r="H440" s="31"/>
      <c r="I440" s="31"/>
    </row>
    <row r="441" spans="1:9" ht="12.75">
      <c r="A441" s="31"/>
      <c r="B441" s="31"/>
      <c r="C441" s="31"/>
      <c r="D441" s="31"/>
      <c r="E441" s="31"/>
      <c r="F441" s="31"/>
      <c r="G441" s="31"/>
      <c r="H441" s="31"/>
      <c r="I441" s="31"/>
    </row>
    <row r="442" spans="1:9" ht="12.75">
      <c r="A442" s="31"/>
      <c r="B442" s="31"/>
      <c r="C442" s="31"/>
      <c r="D442" s="31"/>
      <c r="E442" s="31"/>
      <c r="F442" s="31"/>
      <c r="G442" s="31"/>
      <c r="H442" s="31"/>
      <c r="I442" s="31"/>
    </row>
    <row r="443" spans="1:9" ht="12.75">
      <c r="A443" s="31"/>
      <c r="B443" s="31"/>
      <c r="C443" s="31"/>
      <c r="D443" s="31"/>
      <c r="E443" s="31"/>
      <c r="F443" s="31"/>
      <c r="G443" s="31"/>
      <c r="H443" s="31"/>
      <c r="I443" s="31"/>
    </row>
    <row r="444" spans="1:9" ht="12.75">
      <c r="A444" s="31"/>
      <c r="B444" s="31"/>
      <c r="C444" s="31"/>
      <c r="D444" s="31"/>
      <c r="E444" s="31"/>
      <c r="F444" s="31"/>
      <c r="G444" s="31"/>
      <c r="H444" s="31"/>
      <c r="I444" s="31"/>
    </row>
    <row r="445" spans="1:9" ht="12.75">
      <c r="A445" s="31"/>
      <c r="B445" s="31"/>
      <c r="C445" s="31"/>
      <c r="D445" s="31"/>
      <c r="E445" s="31"/>
      <c r="F445" s="31"/>
      <c r="G445" s="31"/>
      <c r="H445" s="31"/>
      <c r="I445" s="31"/>
    </row>
    <row r="446" spans="1:9" ht="12.75">
      <c r="A446" s="31"/>
      <c r="B446" s="31"/>
      <c r="C446" s="31"/>
      <c r="D446" s="31"/>
      <c r="E446" s="31"/>
      <c r="F446" s="31"/>
      <c r="G446" s="31"/>
      <c r="H446" s="31"/>
      <c r="I446" s="31"/>
    </row>
    <row r="447" spans="1:9" ht="12.75">
      <c r="A447" s="31"/>
      <c r="B447" s="31"/>
      <c r="C447" s="31"/>
      <c r="D447" s="31"/>
      <c r="E447" s="31"/>
      <c r="F447" s="31"/>
      <c r="G447" s="31"/>
      <c r="H447" s="31"/>
      <c r="I447" s="31"/>
    </row>
    <row r="448" spans="1:9" ht="12.75">
      <c r="A448" s="31"/>
      <c r="B448" s="31"/>
      <c r="C448" s="31"/>
      <c r="D448" s="31"/>
      <c r="E448" s="31"/>
      <c r="F448" s="31"/>
      <c r="G448" s="31"/>
      <c r="H448" s="31"/>
      <c r="I448" s="31"/>
    </row>
    <row r="449" spans="1:9" ht="12.75">
      <c r="A449" s="31"/>
      <c r="B449" s="31"/>
      <c r="C449" s="31"/>
      <c r="D449" s="31"/>
      <c r="E449" s="31"/>
      <c r="F449" s="31"/>
      <c r="G449" s="31"/>
      <c r="H449" s="31"/>
      <c r="I449" s="31"/>
    </row>
    <row r="450" spans="1:9" ht="12.75">
      <c r="A450" s="31"/>
      <c r="B450" s="31"/>
      <c r="C450" s="31"/>
      <c r="D450" s="31"/>
      <c r="E450" s="31"/>
      <c r="F450" s="31"/>
      <c r="G450" s="31"/>
      <c r="H450" s="31"/>
      <c r="I450" s="31"/>
    </row>
    <row r="451" spans="1:9" ht="12.75">
      <c r="A451" s="31"/>
      <c r="B451" s="31"/>
      <c r="C451" s="31"/>
      <c r="D451" s="31"/>
      <c r="E451" s="31"/>
      <c r="F451" s="31"/>
      <c r="G451" s="31"/>
      <c r="H451" s="31"/>
      <c r="I451" s="31"/>
    </row>
    <row r="452" spans="1:9" ht="12.75">
      <c r="A452" s="31"/>
      <c r="B452" s="31"/>
      <c r="C452" s="31"/>
      <c r="D452" s="31"/>
      <c r="E452" s="31"/>
      <c r="F452" s="31"/>
      <c r="G452" s="31"/>
      <c r="H452" s="31"/>
      <c r="I452" s="31"/>
    </row>
    <row r="453" spans="1:9" ht="12.75">
      <c r="A453" s="31"/>
      <c r="B453" s="31"/>
      <c r="C453" s="31"/>
      <c r="D453" s="31"/>
      <c r="E453" s="31"/>
      <c r="F453" s="31"/>
      <c r="G453" s="31"/>
      <c r="H453" s="31"/>
      <c r="I453" s="31"/>
    </row>
    <row r="454" spans="1:9" ht="12.75">
      <c r="A454" s="31"/>
      <c r="B454" s="31"/>
      <c r="C454" s="31"/>
      <c r="D454" s="31"/>
      <c r="E454" s="31"/>
      <c r="F454" s="31"/>
      <c r="G454" s="31"/>
      <c r="H454" s="31"/>
      <c r="I454" s="31"/>
    </row>
    <row r="455" spans="1:9" ht="12.75">
      <c r="A455" s="31"/>
      <c r="B455" s="31"/>
      <c r="C455" s="31"/>
      <c r="D455" s="31"/>
      <c r="E455" s="31"/>
      <c r="F455" s="31"/>
      <c r="G455" s="31"/>
      <c r="H455" s="31"/>
      <c r="I455" s="31"/>
    </row>
    <row r="456" spans="1:9" ht="12.75">
      <c r="A456" s="31"/>
      <c r="B456" s="31"/>
      <c r="C456" s="31"/>
      <c r="D456" s="31"/>
      <c r="E456" s="31"/>
      <c r="F456" s="31"/>
      <c r="G456" s="31"/>
      <c r="H456" s="31"/>
      <c r="I456" s="31"/>
    </row>
    <row r="457" spans="1:9" ht="12.75">
      <c r="A457" s="31"/>
      <c r="B457" s="31"/>
      <c r="C457" s="31"/>
      <c r="D457" s="31"/>
      <c r="E457" s="31"/>
      <c r="F457" s="31"/>
      <c r="G457" s="31"/>
      <c r="H457" s="31"/>
      <c r="I457" s="31"/>
    </row>
    <row r="458" spans="1:9" ht="12.75">
      <c r="A458" s="31"/>
      <c r="B458" s="31"/>
      <c r="C458" s="31"/>
      <c r="D458" s="31"/>
      <c r="E458" s="31"/>
      <c r="F458" s="31"/>
      <c r="G458" s="31"/>
      <c r="H458" s="31"/>
      <c r="I458" s="31"/>
    </row>
    <row r="459" spans="1:9" ht="12.75">
      <c r="A459" s="31"/>
      <c r="B459" s="31"/>
      <c r="C459" s="31"/>
      <c r="D459" s="31"/>
      <c r="E459" s="31"/>
      <c r="F459" s="31"/>
      <c r="G459" s="31"/>
      <c r="H459" s="31"/>
      <c r="I459" s="31"/>
    </row>
    <row r="460" spans="1:9" ht="12.75">
      <c r="A460" s="31"/>
      <c r="B460" s="31"/>
      <c r="C460" s="31"/>
      <c r="D460" s="31"/>
      <c r="E460" s="31"/>
      <c r="F460" s="31"/>
      <c r="G460" s="31"/>
      <c r="H460" s="31"/>
      <c r="I460" s="31"/>
    </row>
    <row r="461" spans="1:9" ht="12.75">
      <c r="A461" s="31"/>
      <c r="B461" s="31"/>
      <c r="C461" s="31"/>
      <c r="D461" s="31"/>
      <c r="E461" s="31"/>
      <c r="F461" s="31"/>
      <c r="G461" s="31"/>
      <c r="H461" s="31"/>
      <c r="I461" s="31"/>
    </row>
    <row r="462" spans="1:9" ht="12.75">
      <c r="A462" s="31"/>
      <c r="B462" s="31"/>
      <c r="C462" s="31"/>
      <c r="D462" s="31"/>
      <c r="E462" s="31"/>
      <c r="F462" s="31"/>
      <c r="G462" s="31"/>
      <c r="H462" s="31"/>
      <c r="I462" s="31"/>
    </row>
    <row r="463" spans="1:9" ht="12.75">
      <c r="A463" s="31"/>
      <c r="B463" s="31"/>
      <c r="C463" s="31"/>
      <c r="D463" s="31"/>
      <c r="E463" s="31"/>
      <c r="F463" s="31"/>
      <c r="G463" s="31"/>
      <c r="H463" s="31"/>
      <c r="I463" s="31"/>
    </row>
    <row r="464" spans="1:9" ht="12.75">
      <c r="A464" s="31"/>
      <c r="B464" s="31"/>
      <c r="C464" s="31"/>
      <c r="D464" s="31"/>
      <c r="E464" s="31"/>
      <c r="F464" s="31"/>
      <c r="G464" s="31"/>
      <c r="H464" s="31"/>
      <c r="I464" s="31"/>
    </row>
    <row r="465" spans="1:9" ht="12.75">
      <c r="A465" s="31"/>
      <c r="B465" s="31"/>
      <c r="C465" s="31"/>
      <c r="D465" s="31"/>
      <c r="E465" s="31"/>
      <c r="F465" s="31"/>
      <c r="G465" s="31"/>
      <c r="H465" s="31"/>
      <c r="I465" s="31"/>
    </row>
    <row r="466" spans="1:9" ht="12.75">
      <c r="A466" s="31"/>
      <c r="B466" s="31"/>
      <c r="C466" s="31"/>
      <c r="D466" s="31"/>
      <c r="E466" s="31"/>
      <c r="F466" s="31"/>
      <c r="G466" s="31"/>
      <c r="H466" s="31"/>
      <c r="I466" s="31"/>
    </row>
    <row r="467" spans="1:9" ht="12.75">
      <c r="A467" s="31"/>
      <c r="B467" s="31"/>
      <c r="C467" s="31"/>
      <c r="D467" s="31"/>
      <c r="E467" s="31"/>
      <c r="F467" s="31"/>
      <c r="G467" s="31"/>
      <c r="H467" s="31"/>
      <c r="I467" s="31"/>
    </row>
    <row r="468" spans="1:9" ht="12.75">
      <c r="A468" s="31"/>
      <c r="B468" s="31"/>
      <c r="C468" s="31"/>
      <c r="D468" s="31"/>
      <c r="E468" s="31"/>
      <c r="F468" s="31"/>
      <c r="G468" s="31"/>
      <c r="H468" s="31"/>
      <c r="I468" s="31"/>
    </row>
    <row r="469" spans="1:9" ht="12.75">
      <c r="A469" s="31"/>
      <c r="B469" s="31"/>
      <c r="C469" s="31"/>
      <c r="D469" s="31"/>
      <c r="E469" s="31"/>
      <c r="F469" s="31"/>
      <c r="G469" s="31"/>
      <c r="H469" s="31"/>
      <c r="I469" s="31"/>
    </row>
    <row r="470" spans="1:9" ht="12.75">
      <c r="A470" s="31"/>
      <c r="B470" s="31"/>
      <c r="C470" s="31"/>
      <c r="D470" s="31"/>
      <c r="E470" s="31"/>
      <c r="F470" s="31"/>
      <c r="G470" s="31"/>
      <c r="H470" s="31"/>
      <c r="I470" s="31"/>
    </row>
    <row r="471" spans="1:9" ht="12.75">
      <c r="A471" s="31"/>
      <c r="B471" s="31"/>
      <c r="C471" s="31"/>
      <c r="D471" s="31"/>
      <c r="E471" s="31"/>
      <c r="F471" s="31"/>
      <c r="G471" s="31"/>
      <c r="H471" s="31"/>
      <c r="I471" s="31"/>
    </row>
    <row r="472" spans="1:9" ht="12.75">
      <c r="A472" s="31"/>
      <c r="B472" s="31"/>
      <c r="C472" s="31"/>
      <c r="D472" s="31"/>
      <c r="E472" s="31"/>
      <c r="F472" s="31"/>
      <c r="G472" s="31"/>
      <c r="H472" s="31"/>
      <c r="I472" s="31"/>
    </row>
    <row r="473" spans="1:9" ht="12.75">
      <c r="A473" s="31"/>
      <c r="B473" s="31"/>
      <c r="C473" s="31"/>
      <c r="D473" s="31"/>
      <c r="E473" s="31"/>
      <c r="F473" s="31"/>
      <c r="G473" s="31"/>
      <c r="H473" s="31"/>
      <c r="I473" s="31"/>
    </row>
    <row r="474" spans="1:9" ht="12.75">
      <c r="A474" s="31"/>
      <c r="B474" s="31"/>
      <c r="C474" s="31"/>
      <c r="D474" s="31"/>
      <c r="E474" s="31"/>
      <c r="F474" s="31"/>
      <c r="G474" s="31"/>
      <c r="H474" s="31"/>
      <c r="I474" s="31"/>
    </row>
  </sheetData>
  <mergeCells count="12">
    <mergeCell ref="A97:B97"/>
    <mergeCell ref="A197:B197"/>
    <mergeCell ref="G326:I326"/>
    <mergeCell ref="A11:B11"/>
    <mergeCell ref="F2:I2"/>
    <mergeCell ref="F3:I3"/>
    <mergeCell ref="B6:I6"/>
    <mergeCell ref="A9:A10"/>
    <mergeCell ref="A7:I7"/>
    <mergeCell ref="B9:B10"/>
    <mergeCell ref="D9:D10"/>
    <mergeCell ref="E9:H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2010-09-29T07:16:37Z</cp:lastPrinted>
  <dcterms:created xsi:type="dcterms:W3CDTF">2006-09-28T05:33:49Z</dcterms:created>
  <dcterms:modified xsi:type="dcterms:W3CDTF">2010-10-18T07:18:53Z</dcterms:modified>
  <cp:category/>
  <cp:version/>
  <cp:contentType/>
  <cp:contentStatus/>
</cp:coreProperties>
</file>