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еречень послед. испр. соб." sheetId="1" r:id="rId1"/>
    <sheet name="Программа 1" sheetId="2" r:id="rId2"/>
  </sheets>
  <definedNames/>
  <calcPr fullCalcOnLoad="1"/>
</workbook>
</file>

<file path=xl/sharedStrings.xml><?xml version="1.0" encoding="utf-8"?>
<sst xmlns="http://schemas.openxmlformats.org/spreadsheetml/2006/main" count="857" uniqueCount="256">
  <si>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</si>
  <si>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</si>
  <si>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</si>
  <si>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ул.Лакина 79</t>
  </si>
  <si>
    <t>ул.Свердлова 65</t>
  </si>
  <si>
    <t>Кооперативный   проезд 4</t>
  </si>
  <si>
    <t>ул.Вокзальная 6</t>
  </si>
  <si>
    <t>ул.Московская 98</t>
  </si>
  <si>
    <t>ул.Куликова 22</t>
  </si>
  <si>
    <t>ул.Энергетиков 6</t>
  </si>
  <si>
    <t>ул.Кленовая 3/2</t>
  </si>
  <si>
    <t>ул. Войкова 9</t>
  </si>
  <si>
    <t>ул.Кирова 20</t>
  </si>
  <si>
    <t>ул.Войкова 74</t>
  </si>
  <si>
    <t>ул.Ленинградская 2</t>
  </si>
  <si>
    <t>ул.Красногвардейская 82</t>
  </si>
  <si>
    <t>ул.Свердлова 49</t>
  </si>
  <si>
    <t>ул.Льва Толстого 54</t>
  </si>
  <si>
    <t>ул.Комсомольская 46</t>
  </si>
  <si>
    <t>ул.Первомайская 101</t>
  </si>
  <si>
    <t>ул.Экземплярского 55</t>
  </si>
  <si>
    <t>Радиозаводское шоссе 40</t>
  </si>
  <si>
    <t>ул.Совхозная 13</t>
  </si>
  <si>
    <t>ул.Совхозная 64/2</t>
  </si>
  <si>
    <t>Карачаровское   шоссе 30Г</t>
  </si>
  <si>
    <t>ул.Орловская 5</t>
  </si>
  <si>
    <t>ул.Энгельса 7</t>
  </si>
  <si>
    <t>Карачаровское   шоссе 32</t>
  </si>
  <si>
    <t>Карачаровское   шоссе 24</t>
  </si>
  <si>
    <t>Радиозаводское шоссе 16</t>
  </si>
  <si>
    <t>Карачаровское   шоссе 69</t>
  </si>
  <si>
    <t>Кооперативный проезд 2</t>
  </si>
  <si>
    <t>ул.Московская 105</t>
  </si>
  <si>
    <t>ул.Чкалова 20а</t>
  </si>
  <si>
    <t>ул.Машинистов 25</t>
  </si>
  <si>
    <t>ул.Московская 96</t>
  </si>
  <si>
    <t>ул.Машинистов 36-б</t>
  </si>
  <si>
    <t>ул.Красноармейская 25</t>
  </si>
  <si>
    <t>ул.Ленина 2</t>
  </si>
  <si>
    <t>ул.Московская 32</t>
  </si>
  <si>
    <t>ул.Владимирская 35а</t>
  </si>
  <si>
    <t>ул.Ковровская 2</t>
  </si>
  <si>
    <t>ул.Ленина 1</t>
  </si>
  <si>
    <t>ул.Красноармейская 13</t>
  </si>
  <si>
    <t>ул.Московская 85 а</t>
  </si>
  <si>
    <t>ул.Кленовая 5</t>
  </si>
  <si>
    <t>пос.Войкова 1</t>
  </si>
  <si>
    <t>пос.Войкова 31</t>
  </si>
  <si>
    <t>ул.Меленковская 5</t>
  </si>
  <si>
    <t>ул.Мечтателей 6</t>
  </si>
  <si>
    <t>ул.30ЛетПобеды 6</t>
  </si>
  <si>
    <t>ул. Муромская 9/2</t>
  </si>
  <si>
    <t>№ п\п</t>
  </si>
  <si>
    <t>пос. Муромский,ул. Озерная, 20</t>
  </si>
  <si>
    <t>пос.Муромский,   ул.Озерная,21</t>
  </si>
  <si>
    <t>пос.Муромский,   ул.Кольцевая,23</t>
  </si>
  <si>
    <t>Итого :</t>
  </si>
  <si>
    <t>ул. Льва Толстого 35</t>
  </si>
  <si>
    <t>ул. Карла Маркса,43</t>
  </si>
  <si>
    <t>Вид работ</t>
  </si>
  <si>
    <t>кровля</t>
  </si>
  <si>
    <t>инженерные сети</t>
  </si>
  <si>
    <t>фасад</t>
  </si>
  <si>
    <t>В том числе:</t>
  </si>
  <si>
    <t>за счет средств ТСЖ, других кооперативов либо собственников помещений в МКД,всего:</t>
  </si>
  <si>
    <t>Итого</t>
  </si>
  <si>
    <t>в том числе приборы учета</t>
  </si>
  <si>
    <t>Лакина 79</t>
  </si>
  <si>
    <t>ул.Свердлова,65</t>
  </si>
  <si>
    <t>Кооперативный проезд,4</t>
  </si>
  <si>
    <t>ул.Вокзальная,6</t>
  </si>
  <si>
    <t>ул.Московская,98</t>
  </si>
  <si>
    <t>ул.Свердлова,49</t>
  </si>
  <si>
    <t>ул.Комсомольская,46</t>
  </si>
  <si>
    <t>ул.Экземплярского,55</t>
  </si>
  <si>
    <t>Радиозаводское шоссе, 40</t>
  </si>
  <si>
    <t>ул.Энгельса,7</t>
  </si>
  <si>
    <t>Кооперативный проезд,2</t>
  </si>
  <si>
    <t>ул.Московская,96</t>
  </si>
  <si>
    <t>ул.Машинистов,36 б</t>
  </si>
  <si>
    <t>ул.Ленина,2</t>
  </si>
  <si>
    <t>ул.Московская,32</t>
  </si>
  <si>
    <t>ул.меленковская,5</t>
  </si>
  <si>
    <t>ул.30 Лет Победы 7</t>
  </si>
  <si>
    <t>ул.Полевая 30а</t>
  </si>
  <si>
    <t>ул.Московская 1</t>
  </si>
  <si>
    <t>ул.Островского 6</t>
  </si>
  <si>
    <t>ул.Новая 45</t>
  </si>
  <si>
    <t>ул.Дзержинского 20</t>
  </si>
  <si>
    <t>ул.Владимирская 5</t>
  </si>
  <si>
    <t>п.Войкова 29</t>
  </si>
  <si>
    <t>ул.Пролетарская 5</t>
  </si>
  <si>
    <t>ул.Первомайская 21</t>
  </si>
  <si>
    <t>ул.Калинина 27</t>
  </si>
  <si>
    <t>ул.Профсоюзная 11</t>
  </si>
  <si>
    <t>ул. Красногвардейский переулок 4</t>
  </si>
  <si>
    <t>пос.Механизаторов 66</t>
  </si>
  <si>
    <t>пос.Механизаторов 63</t>
  </si>
  <si>
    <t>пос.Механизаторов 60</t>
  </si>
  <si>
    <t>ул. Парковая 35</t>
  </si>
  <si>
    <t>ул. Лакина 41</t>
  </si>
  <si>
    <t>ул. Пролетарская 37</t>
  </si>
  <si>
    <t>ул. Владимирское шоссе 12</t>
  </si>
  <si>
    <t>ул. 30 Лет Победы 1</t>
  </si>
  <si>
    <t>ул. Красногвардейская 55</t>
  </si>
  <si>
    <t>ул. Карла Маркса 43</t>
  </si>
  <si>
    <t>ул. Энгельса 15</t>
  </si>
  <si>
    <t>ул. Энгельса 7</t>
  </si>
  <si>
    <t>пос. Механизаторов 53</t>
  </si>
  <si>
    <t>ул. Кленовая 34</t>
  </si>
  <si>
    <t>ул. Ленинградская 24</t>
  </si>
  <si>
    <t>ул.Пролетарская 63</t>
  </si>
  <si>
    <t>ул. Коммунистическая,17</t>
  </si>
  <si>
    <t>ул. Стахановская31,32,33</t>
  </si>
  <si>
    <t>ул. 30 Лет Победы 2</t>
  </si>
  <si>
    <t>ул. Куликова 10</t>
  </si>
  <si>
    <t>ул. Ленинградская 26/1</t>
  </si>
  <si>
    <t>ул. Льва Толстого 54</t>
  </si>
  <si>
    <t>ул. Экземплярского 55</t>
  </si>
  <si>
    <t>ул. Радиозаводское шоссе 38а</t>
  </si>
  <si>
    <t>ул. Карачаровское шоссе 30Б</t>
  </si>
  <si>
    <t>пос. Строителей 12</t>
  </si>
  <si>
    <t>ул. 30 Лет Победы 9/2</t>
  </si>
  <si>
    <t>ул.Пролетарская 65</t>
  </si>
  <si>
    <t>ул.Спортивная 11</t>
  </si>
  <si>
    <t>ул. Кирова,24</t>
  </si>
  <si>
    <t xml:space="preserve">ул. Ленина 1 </t>
  </si>
  <si>
    <t xml:space="preserve">Прочие </t>
  </si>
  <si>
    <t>ул. Ленина  2</t>
  </si>
  <si>
    <t>ул. Ленина 4</t>
  </si>
  <si>
    <t>д.Нежиловка д.1-а</t>
  </si>
  <si>
    <t>ул. Московская 69</t>
  </si>
  <si>
    <t>ул.Механизаторов 35-а</t>
  </si>
  <si>
    <t>ул.Владимирская 40</t>
  </si>
  <si>
    <t>ул.Кленовая 30</t>
  </si>
  <si>
    <t>ул.Лаврентьева 42/2</t>
  </si>
  <si>
    <t>ул.Артема 65</t>
  </si>
  <si>
    <t>ул.Воровского 55,59</t>
  </si>
  <si>
    <t>ул.Советская 34,32,28,26</t>
  </si>
  <si>
    <t>ул.Гоголева, ул.Горькова</t>
  </si>
  <si>
    <t>ул.Войкова 11</t>
  </si>
  <si>
    <t>Проектные работы</t>
  </si>
  <si>
    <t>Прочие</t>
  </si>
  <si>
    <t>ул.Машинистов д.5 кв.13</t>
  </si>
  <si>
    <t>общестроительные работы</t>
  </si>
  <si>
    <t>Северный проезд 6-1</t>
  </si>
  <si>
    <t>ул.Ленина 48-6</t>
  </si>
  <si>
    <t>ул.Дзержинского 46-2</t>
  </si>
  <si>
    <t>ул.Пушкина 15</t>
  </si>
  <si>
    <t>ул.Куликова 14а-8/44</t>
  </si>
  <si>
    <t>ул.Стахановская 20-7</t>
  </si>
  <si>
    <t>ул.Ленинградская 40</t>
  </si>
  <si>
    <t>детские площадки</t>
  </si>
  <si>
    <t>ул.Заводская 21</t>
  </si>
  <si>
    <t>ул.Ленина 55</t>
  </si>
  <si>
    <t>ул.Энгельса 1</t>
  </si>
  <si>
    <t>ул.Лаврентьева 41</t>
  </si>
  <si>
    <t>ул.Московская 48</t>
  </si>
  <si>
    <t>ул.Экземплярского 45 2,3п.</t>
  </si>
  <si>
    <t>Лифтовое оборудование</t>
  </si>
  <si>
    <t>ул.Свердлова 65 3п.</t>
  </si>
  <si>
    <t>ул.Ленина 90 1,3п.</t>
  </si>
  <si>
    <t>ул.Механизаторов 69 6п</t>
  </si>
  <si>
    <t>ул.Советская 50 1п.</t>
  </si>
  <si>
    <t>ул.Октябрьская 69 1,2п</t>
  </si>
  <si>
    <t>ул.Трудовая 35 1,4п</t>
  </si>
  <si>
    <t>ул.Чкалова 29 2п</t>
  </si>
  <si>
    <t>ул.Трудовая 33 3п</t>
  </si>
  <si>
    <t>ул.Октябрьская 10 1-5п</t>
  </si>
  <si>
    <t>ул.Войкова 3</t>
  </si>
  <si>
    <t>Газификация</t>
  </si>
  <si>
    <t>ул.Пролетарская 75</t>
  </si>
  <si>
    <t>ул.Советская 26,28,32,34</t>
  </si>
  <si>
    <t>ул.Карла Маркса 57,59,63</t>
  </si>
  <si>
    <t>ул.Гоголева 32,24а</t>
  </si>
  <si>
    <t>ул.Вороского 59</t>
  </si>
  <si>
    <t>пос.Войкова 10</t>
  </si>
  <si>
    <t>ул.РЗШ д.44 кв.17</t>
  </si>
  <si>
    <t>пос.Войкова 9, Коммунальный проезд 1,2,3,5,6,7,11,12, ул.Свердлова 30, Февральский пер.1,3</t>
  </si>
  <si>
    <t>ул.Первомайская 47, ул.Новая 42, 43,44,45, ул.Красноармейская 15</t>
  </si>
  <si>
    <t>ул.Северный проезд 13-1,3</t>
  </si>
  <si>
    <t>ул.Калинина 30</t>
  </si>
  <si>
    <t>ул.Вороского 55</t>
  </si>
  <si>
    <t>Благоустройство дворовых территорий</t>
  </si>
  <si>
    <t>ул. Кирова,30</t>
  </si>
  <si>
    <t>ул. Энгельса,7</t>
  </si>
  <si>
    <t>ул. Энгельса,21</t>
  </si>
  <si>
    <t>ул. Орловская,5</t>
  </si>
  <si>
    <t>5.</t>
  </si>
  <si>
    <t>6.</t>
  </si>
  <si>
    <t>ул. Куликова,22</t>
  </si>
  <si>
    <t>7.</t>
  </si>
  <si>
    <t>ул. Октябрьская,73</t>
  </si>
  <si>
    <t>ул. Владимирское шлссе,12</t>
  </si>
  <si>
    <t>ул. Владимирское шлссе,10</t>
  </si>
  <si>
    <t>ул. Московская,86</t>
  </si>
  <si>
    <t>ул. Спортивная 16</t>
  </si>
  <si>
    <t>ул.Первомайская 38</t>
  </si>
  <si>
    <t>Зам.Главы администрации, начальник управления ЖКХ</t>
  </si>
  <si>
    <t>Е.В.Жуков</t>
  </si>
  <si>
    <t>постановлению Главы округа</t>
  </si>
  <si>
    <t>от "         "_____2010       №____</t>
  </si>
  <si>
    <t>Перечень объектов</t>
  </si>
  <si>
    <t>Стоимость капитального ремонта ВСЕГО  руб.</t>
  </si>
  <si>
    <t>Приложение № 1</t>
  </si>
  <si>
    <t>Адресный перечень объектов капитального ремонта  округа Муром на 2010г.</t>
  </si>
  <si>
    <t>ул.Тимирязева 12</t>
  </si>
  <si>
    <t>ул. Кленовая 28</t>
  </si>
  <si>
    <t>ул. Первомайская 103-113</t>
  </si>
  <si>
    <t>ул. Северный проезд 2-4</t>
  </si>
  <si>
    <t>ул. Мечникова,30</t>
  </si>
  <si>
    <t>ул. Кирова.26</t>
  </si>
  <si>
    <t>,</t>
  </si>
  <si>
    <t>Всего:</t>
  </si>
  <si>
    <t>2. Инженерные сети:</t>
  </si>
  <si>
    <t>3.Фасады:</t>
  </si>
  <si>
    <t>4.Прочие работы и затраты</t>
  </si>
  <si>
    <t>7.Лифтовое оборудование:</t>
  </si>
  <si>
    <t>8. Газификация:</t>
  </si>
  <si>
    <t>9.Благоустройство дворовых территорий</t>
  </si>
  <si>
    <t>1. Кровли:</t>
  </si>
  <si>
    <t>Итого:</t>
  </si>
  <si>
    <t xml:space="preserve">5.Общестоительные работы </t>
  </si>
  <si>
    <t>ул.Комсомольская, 25а</t>
  </si>
  <si>
    <t>Замена и установка газового оборудования</t>
  </si>
  <si>
    <t>Врезки пуски газа</t>
  </si>
  <si>
    <t>6.Детские площадки:</t>
  </si>
  <si>
    <t>Завизировано:</t>
  </si>
  <si>
    <t>Главный бухгалтер централизованной бухгалтерии управления ЖКХ</t>
  </si>
  <si>
    <t>М.Б.Маренко</t>
  </si>
  <si>
    <t>Зав.сектора экономического анализа</t>
  </si>
  <si>
    <t>И.А.Амозова</t>
  </si>
  <si>
    <t>_________________</t>
  </si>
  <si>
    <t>________________</t>
  </si>
  <si>
    <t>В том числе местный бюджет как собственник</t>
  </si>
  <si>
    <t>пос.Войкова 5</t>
  </si>
  <si>
    <t>Назарова Н.В.</t>
  </si>
  <si>
    <t>3-24-45</t>
  </si>
  <si>
    <t>Кровля</t>
  </si>
  <si>
    <t>И.сети</t>
  </si>
  <si>
    <t>Фасады</t>
  </si>
  <si>
    <t>Фонд РЖКХ по видам работ :</t>
  </si>
  <si>
    <t xml:space="preserve">                        к постановлению  администрации округа</t>
  </si>
  <si>
    <t>приборы учета</t>
  </si>
  <si>
    <t>№ п/п</t>
  </si>
  <si>
    <t>Зам.Главы администрации, начальник управления жилищно- коммунального хозяйства</t>
  </si>
  <si>
    <t xml:space="preserve">Приложение №6    </t>
  </si>
  <si>
    <t>ул. Владимирская,37</t>
  </si>
  <si>
    <t>3.</t>
  </si>
  <si>
    <t>ул. Филатова,4</t>
  </si>
  <si>
    <t>Отмостки</t>
  </si>
  <si>
    <t>63.</t>
  </si>
  <si>
    <t>ул. Трудовая,41</t>
  </si>
  <si>
    <t>11.</t>
  </si>
  <si>
    <t>пос.Войкова 11</t>
  </si>
  <si>
    <t xml:space="preserve">            от "  22 "_06_2010       №__1280__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</si>
</sst>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"/>
    <numFmt numFmtId="167" formatCode="#,##0.000"/>
    <numFmt numFmtId="168" formatCode="0.000"/>
  </numFmts>
  <fonts count="27"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2" applyFont="1" applyFill="1" applyBorder="1" applyAlignment="1">
      <alignment horizontal="left" vertical="center" wrapText="1"/>
      <protection/>
    </xf>
    <xf numFmtId="0" fontId="1" fillId="0" borderId="10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 locked="0"/>
    </xf>
    <xf numFmtId="0" fontId="1" fillId="0" borderId="10" xfId="52" applyFont="1" applyFill="1" applyBorder="1" applyAlignment="1">
      <alignment vertical="center"/>
      <protection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3" fillId="24" borderId="11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3" fontId="1" fillId="24" borderId="10" xfId="0" applyNumberFormat="1" applyFont="1" applyFill="1" applyBorder="1" applyAlignment="1">
      <alignment/>
    </xf>
    <xf numFmtId="4" fontId="1" fillId="24" borderId="11" xfId="0" applyNumberFormat="1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4" fontId="1" fillId="24" borderId="10" xfId="0" applyNumberFormat="1" applyFont="1" applyFill="1" applyBorder="1" applyAlignment="1">
      <alignment vertical="center"/>
    </xf>
    <xf numFmtId="1" fontId="1" fillId="24" borderId="10" xfId="0" applyNumberFormat="1" applyFont="1" applyFill="1" applyBorder="1" applyAlignment="1">
      <alignment/>
    </xf>
    <xf numFmtId="168" fontId="1" fillId="24" borderId="1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1" fontId="3" fillId="24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3" fontId="1" fillId="10" borderId="10" xfId="0" applyNumberFormat="1" applyFont="1" applyFill="1" applyBorder="1" applyAlignment="1">
      <alignment/>
    </xf>
    <xf numFmtId="0" fontId="1" fillId="10" borderId="0" xfId="0" applyFont="1" applyFill="1" applyBorder="1" applyAlignment="1">
      <alignment/>
    </xf>
    <xf numFmtId="4" fontId="23" fillId="10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1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1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0" xfId="0" applyFont="1" applyFill="1" applyBorder="1" applyAlignment="1">
      <alignment/>
    </xf>
    <xf numFmtId="4" fontId="23" fillId="7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7" borderId="10" xfId="0" applyNumberFormat="1" applyFont="1" applyFill="1" applyBorder="1" applyAlignment="1" applyProtection="1">
      <alignment horizontal="center" vertical="center" wrapText="1" shrinkToFit="1"/>
      <protection locked="0"/>
    </xf>
    <xf numFmtId="3" fontId="1" fillId="7" borderId="10" xfId="0" applyNumberFormat="1" applyFont="1" applyFill="1" applyBorder="1" applyAlignment="1">
      <alignment/>
    </xf>
    <xf numFmtId="2" fontId="23" fillId="7" borderId="11" xfId="0" applyNumberFormat="1" applyFont="1" applyFill="1" applyBorder="1" applyAlignment="1" applyProtection="1">
      <alignment horizontal="center" vertical="center" wrapText="1" shrinkToFit="1"/>
      <protection locked="0"/>
    </xf>
    <xf numFmtId="2" fontId="23" fillId="7" borderId="10" xfId="52" applyNumberFormat="1" applyFont="1" applyFill="1" applyBorder="1" applyAlignment="1">
      <alignment horizontal="center" vertical="center"/>
      <protection/>
    </xf>
    <xf numFmtId="2" fontId="24" fillId="7" borderId="11" xfId="0" applyNumberFormat="1" applyFont="1" applyFill="1" applyBorder="1" applyAlignment="1">
      <alignment horizontal="center"/>
    </xf>
    <xf numFmtId="2" fontId="23" fillId="7" borderId="11" xfId="52" applyNumberFormat="1" applyFont="1" applyFill="1" applyBorder="1" applyAlignment="1">
      <alignment horizontal="center" vertical="center"/>
      <protection/>
    </xf>
    <xf numFmtId="4" fontId="24" fillId="7" borderId="11" xfId="0" applyNumberFormat="1" applyFont="1" applyFill="1" applyBorder="1" applyAlignment="1">
      <alignment horizontal="center"/>
    </xf>
    <xf numFmtId="4" fontId="23" fillId="7" borderId="10" xfId="52" applyNumberFormat="1" applyFont="1" applyFill="1" applyBorder="1" applyAlignment="1">
      <alignment horizontal="center" vertical="center"/>
      <protection/>
    </xf>
    <xf numFmtId="4" fontId="23" fillId="7" borderId="11" xfId="52" applyNumberFormat="1" applyFont="1" applyFill="1" applyBorder="1" applyAlignment="1">
      <alignment horizontal="center" vertical="center"/>
      <protection/>
    </xf>
    <xf numFmtId="2" fontId="23" fillId="7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textRotation="90"/>
    </xf>
    <xf numFmtId="0" fontId="1" fillId="0" borderId="10" xfId="0" applyFont="1" applyFill="1" applyBorder="1" applyAlignment="1">
      <alignment horizontal="right" textRotation="90" wrapText="1"/>
    </xf>
    <xf numFmtId="0" fontId="1" fillId="0" borderId="10" xfId="0" applyFont="1" applyFill="1" applyBorder="1" applyAlignment="1">
      <alignment horizontal="right" textRotation="90" wrapText="1"/>
    </xf>
    <xf numFmtId="0" fontId="3" fillId="0" borderId="10" xfId="0" applyFont="1" applyFill="1" applyBorder="1" applyAlignment="1">
      <alignment horizontal="right"/>
    </xf>
    <xf numFmtId="1" fontId="2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" fontId="23" fillId="0" borderId="10" xfId="52" applyNumberFormat="1" applyFont="1" applyFill="1" applyBorder="1" applyAlignment="1">
      <alignment horizontal="right" vertical="center"/>
      <protection/>
    </xf>
    <xf numFmtId="1" fontId="1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 wrapText="1"/>
    </xf>
    <xf numFmtId="0" fontId="3" fillId="24" borderId="10" xfId="0" applyFont="1" applyFill="1" applyBorder="1" applyAlignment="1">
      <alignment horizontal="right"/>
    </xf>
    <xf numFmtId="1" fontId="23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1" fontId="24" fillId="24" borderId="10" xfId="0" applyNumberFormat="1" applyFont="1" applyFill="1" applyBorder="1" applyAlignment="1">
      <alignment horizontal="right"/>
    </xf>
    <xf numFmtId="1" fontId="23" fillId="24" borderId="10" xfId="52" applyNumberFormat="1" applyFont="1" applyFill="1" applyBorder="1" applyAlignment="1">
      <alignment horizontal="right" vertical="center"/>
      <protection/>
    </xf>
    <xf numFmtId="1" fontId="23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1" fontId="1" fillId="24" borderId="10" xfId="0" applyNumberFormat="1" applyFont="1" applyFill="1" applyBorder="1" applyAlignment="1">
      <alignment horizontal="right" vertical="center"/>
    </xf>
    <xf numFmtId="1" fontId="3" fillId="24" borderId="10" xfId="0" applyNumberFormat="1" applyFont="1" applyFill="1" applyBorder="1" applyAlignment="1">
      <alignment horizontal="right"/>
    </xf>
    <xf numFmtId="1" fontId="1" fillId="24" borderId="10" xfId="0" applyNumberFormat="1" applyFont="1" applyFill="1" applyBorder="1" applyAlignment="1">
      <alignment horizontal="right"/>
    </xf>
    <xf numFmtId="1" fontId="3" fillId="24" borderId="10" xfId="0" applyNumberFormat="1" applyFont="1" applyFill="1" applyBorder="1" applyAlignment="1">
      <alignment horizontal="right"/>
    </xf>
    <xf numFmtId="1" fontId="3" fillId="24" borderId="10" xfId="0" applyNumberFormat="1" applyFont="1" applyFill="1" applyBorder="1" applyAlignment="1">
      <alignment horizontal="right"/>
    </xf>
    <xf numFmtId="1" fontId="1" fillId="24" borderId="10" xfId="0" applyNumberFormat="1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 applyProtection="1">
      <alignment vertical="center" wrapText="1" shrinkToFit="1"/>
      <protection locked="0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" fillId="0" borderId="10" xfId="52" applyFont="1" applyFill="1" applyBorder="1" applyAlignment="1">
      <alignment horizontal="center" vertical="center" wrapText="1"/>
      <protection/>
    </xf>
    <xf numFmtId="1" fontId="2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0" borderId="10" xfId="52" applyNumberFormat="1" applyFont="1" applyFill="1" applyBorder="1" applyAlignment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1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52" applyFont="1" applyFill="1" applyBorder="1" applyAlignment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" fontId="3" fillId="24" borderId="12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1" fontId="1" fillId="3" borderId="10" xfId="0" applyNumberFormat="1" applyFont="1" applyFill="1" applyBorder="1" applyAlignment="1">
      <alignment/>
    </xf>
    <xf numFmtId="1" fontId="3" fillId="3" borderId="12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 textRotation="90" wrapText="1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" fillId="24" borderId="17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wrapText="1"/>
    </xf>
    <xf numFmtId="1" fontId="1" fillId="24" borderId="10" xfId="0" applyNumberFormat="1" applyFont="1" applyFill="1" applyBorder="1" applyAlignment="1">
      <alignment horizontal="center"/>
    </xf>
    <xf numFmtId="1" fontId="1" fillId="24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textRotation="90" wrapText="1"/>
    </xf>
    <xf numFmtId="0" fontId="3" fillId="0" borderId="13" xfId="0" applyFont="1" applyFill="1" applyBorder="1" applyAlignment="1">
      <alignment horizontal="right" textRotation="90" wrapText="1"/>
    </xf>
    <xf numFmtId="0" fontId="1" fillId="0" borderId="14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right" textRotation="90" wrapText="1"/>
    </xf>
    <xf numFmtId="0" fontId="1" fillId="0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394"/>
  <sheetViews>
    <sheetView tabSelected="1" workbookViewId="0" topLeftCell="A1">
      <selection activeCell="F3" sqref="F3:I3"/>
    </sheetView>
  </sheetViews>
  <sheetFormatPr defaultColWidth="9.140625" defaultRowHeight="15"/>
  <cols>
    <col min="1" max="1" width="5.7109375" style="25" customWidth="1"/>
    <col min="2" max="2" width="25.28125" style="10" customWidth="1"/>
    <col min="3" max="3" width="16.00390625" style="10" customWidth="1"/>
    <col min="4" max="4" width="13.140625" style="60" customWidth="1"/>
    <col min="5" max="5" width="12.28125" style="60" customWidth="1"/>
    <col min="6" max="6" width="12.57421875" style="60" customWidth="1"/>
    <col min="7" max="7" width="10.421875" style="60" customWidth="1"/>
    <col min="8" max="8" width="10.140625" style="60" customWidth="1"/>
    <col min="9" max="9" width="8.421875" style="60" customWidth="1"/>
    <col min="10" max="16384" width="9.140625" style="10" customWidth="1"/>
  </cols>
  <sheetData>
    <row r="1" ht="12.75">
      <c r="I1" s="60" t="s">
        <v>246</v>
      </c>
    </row>
    <row r="2" spans="6:9" ht="14.25" customHeight="1">
      <c r="F2" s="183" t="s">
        <v>242</v>
      </c>
      <c r="G2" s="183"/>
      <c r="H2" s="183"/>
      <c r="I2" s="183"/>
    </row>
    <row r="3" spans="6:9" ht="14.25" customHeight="1">
      <c r="F3" s="183" t="s">
        <v>255</v>
      </c>
      <c r="G3" s="183"/>
      <c r="H3" s="183"/>
      <c r="I3" s="183"/>
    </row>
    <row r="4" spans="7:9" ht="6.75" customHeight="1">
      <c r="G4" s="61"/>
      <c r="H4" s="61"/>
      <c r="I4" s="61"/>
    </row>
    <row r="5" ht="6.75" customHeight="1"/>
    <row r="6" spans="2:10" ht="18.75" customHeight="1">
      <c r="B6" s="184" t="s">
        <v>205</v>
      </c>
      <c r="C6" s="184"/>
      <c r="D6" s="184"/>
      <c r="E6" s="184"/>
      <c r="F6" s="184"/>
      <c r="G6" s="184"/>
      <c r="H6" s="184"/>
      <c r="I6" s="184"/>
      <c r="J6" s="184"/>
    </row>
    <row r="7" spans="1:9" ht="15.75" customHeight="1">
      <c r="A7" s="191"/>
      <c r="B7" s="191"/>
      <c r="C7" s="191"/>
      <c r="D7" s="191"/>
      <c r="E7" s="191"/>
      <c r="F7" s="191"/>
      <c r="G7" s="191"/>
      <c r="H7" s="191"/>
      <c r="I7" s="191"/>
    </row>
    <row r="8" spans="1:4" ht="5.25" customHeight="1" thickBot="1">
      <c r="A8" s="26"/>
      <c r="B8" s="26"/>
      <c r="C8" s="26"/>
      <c r="D8" s="94"/>
    </row>
    <row r="9" spans="1:9" ht="15" customHeight="1">
      <c r="A9" s="180" t="s">
        <v>244</v>
      </c>
      <c r="B9" s="175" t="s">
        <v>202</v>
      </c>
      <c r="C9" s="142"/>
      <c r="D9" s="177" t="s">
        <v>203</v>
      </c>
      <c r="E9" s="179" t="s">
        <v>63</v>
      </c>
      <c r="F9" s="179"/>
      <c r="G9" s="179"/>
      <c r="H9" s="179"/>
      <c r="I9" s="143"/>
    </row>
    <row r="10" spans="1:9" ht="117" customHeight="1">
      <c r="A10" s="181"/>
      <c r="B10" s="176"/>
      <c r="C10" s="1" t="s">
        <v>59</v>
      </c>
      <c r="D10" s="178"/>
      <c r="E10" s="63" t="s">
        <v>0</v>
      </c>
      <c r="F10" s="64" t="s">
        <v>1</v>
      </c>
      <c r="G10" s="64" t="s">
        <v>2</v>
      </c>
      <c r="H10" s="64" t="s">
        <v>64</v>
      </c>
      <c r="I10" s="144" t="s">
        <v>234</v>
      </c>
    </row>
    <row r="11" spans="1:9" s="13" customFormat="1" ht="12.75">
      <c r="A11" s="185"/>
      <c r="B11" s="186"/>
      <c r="C11" s="3"/>
      <c r="D11" s="95"/>
      <c r="E11" s="66"/>
      <c r="F11" s="66"/>
      <c r="G11" s="66"/>
      <c r="H11" s="66"/>
      <c r="I11" s="145"/>
    </row>
    <row r="12" spans="1:9" s="13" customFormat="1" ht="12.75">
      <c r="A12" s="146"/>
      <c r="B12" s="3" t="s">
        <v>220</v>
      </c>
      <c r="C12" s="3"/>
      <c r="D12" s="95"/>
      <c r="E12" s="66"/>
      <c r="F12" s="66"/>
      <c r="G12" s="66"/>
      <c r="H12" s="66"/>
      <c r="I12" s="145"/>
    </row>
    <row r="13" spans="1:10" ht="15">
      <c r="A13" s="147">
        <v>1</v>
      </c>
      <c r="B13" s="6" t="s">
        <v>28</v>
      </c>
      <c r="C13" s="113" t="s">
        <v>60</v>
      </c>
      <c r="D13" s="114">
        <v>515009</v>
      </c>
      <c r="E13" s="115">
        <v>455011</v>
      </c>
      <c r="F13" s="115">
        <v>17124</v>
      </c>
      <c r="G13" s="115">
        <v>17124</v>
      </c>
      <c r="H13" s="115">
        <v>25750</v>
      </c>
      <c r="I13" s="148">
        <v>5642.873089898789</v>
      </c>
      <c r="J13" s="138"/>
    </row>
    <row r="14" spans="1:10" ht="15">
      <c r="A14" s="147">
        <v>2</v>
      </c>
      <c r="B14" s="6" t="s">
        <v>24</v>
      </c>
      <c r="C14" s="113" t="s">
        <v>60</v>
      </c>
      <c r="D14" s="114">
        <v>1747939</v>
      </c>
      <c r="E14" s="115">
        <v>1544304</v>
      </c>
      <c r="F14" s="115">
        <v>58119</v>
      </c>
      <c r="G14" s="115">
        <v>58119</v>
      </c>
      <c r="H14" s="115">
        <v>87397</v>
      </c>
      <c r="I14" s="148">
        <v>22828</v>
      </c>
      <c r="J14" s="138"/>
    </row>
    <row r="15" spans="1:10" ht="15">
      <c r="A15" s="147">
        <v>3</v>
      </c>
      <c r="B15" s="6" t="s">
        <v>27</v>
      </c>
      <c r="C15" s="113" t="s">
        <v>60</v>
      </c>
      <c r="D15" s="114">
        <v>534869</v>
      </c>
      <c r="E15" s="115">
        <v>472557</v>
      </c>
      <c r="F15" s="115">
        <v>17784</v>
      </c>
      <c r="G15" s="115">
        <v>17784</v>
      </c>
      <c r="H15" s="115">
        <v>26744</v>
      </c>
      <c r="I15" s="148">
        <v>5701</v>
      </c>
      <c r="J15" s="138"/>
    </row>
    <row r="16" spans="1:10" ht="14.25" customHeight="1">
      <c r="A16" s="147">
        <v>4</v>
      </c>
      <c r="B16" s="14" t="s">
        <v>53</v>
      </c>
      <c r="C16" s="113" t="s">
        <v>60</v>
      </c>
      <c r="D16" s="117">
        <v>616316</v>
      </c>
      <c r="E16" s="115">
        <v>544515</v>
      </c>
      <c r="F16" s="115">
        <v>20493</v>
      </c>
      <c r="G16" s="115">
        <v>20493</v>
      </c>
      <c r="H16" s="115">
        <v>30815</v>
      </c>
      <c r="I16" s="148">
        <v>6925</v>
      </c>
      <c r="J16" s="138"/>
    </row>
    <row r="17" spans="1:10" ht="15">
      <c r="A17" s="147">
        <v>5</v>
      </c>
      <c r="B17" s="6" t="s">
        <v>46</v>
      </c>
      <c r="C17" s="113" t="s">
        <v>60</v>
      </c>
      <c r="D17" s="114">
        <v>546461</v>
      </c>
      <c r="E17" s="115">
        <v>482798</v>
      </c>
      <c r="F17" s="115">
        <v>18170</v>
      </c>
      <c r="G17" s="115">
        <v>18170</v>
      </c>
      <c r="H17" s="115">
        <v>27323</v>
      </c>
      <c r="I17" s="148">
        <v>16679</v>
      </c>
      <c r="J17" s="138"/>
    </row>
    <row r="18" spans="1:10" ht="15">
      <c r="A18" s="147">
        <v>6</v>
      </c>
      <c r="B18" s="9" t="s">
        <v>47</v>
      </c>
      <c r="C18" s="113" t="s">
        <v>60</v>
      </c>
      <c r="D18" s="115">
        <v>2068274</v>
      </c>
      <c r="E18" s="115">
        <v>1827320</v>
      </c>
      <c r="F18" s="115">
        <v>68770</v>
      </c>
      <c r="G18" s="115">
        <v>68770</v>
      </c>
      <c r="H18" s="115">
        <v>103414</v>
      </c>
      <c r="I18" s="148">
        <v>31650</v>
      </c>
      <c r="J18" s="138"/>
    </row>
    <row r="19" spans="1:10" ht="25.5">
      <c r="A19" s="147">
        <v>7</v>
      </c>
      <c r="B19" s="6" t="s">
        <v>55</v>
      </c>
      <c r="C19" s="113" t="s">
        <v>60</v>
      </c>
      <c r="D19" s="114">
        <v>574669</v>
      </c>
      <c r="E19" s="115">
        <v>507720</v>
      </c>
      <c r="F19" s="115">
        <v>19108</v>
      </c>
      <c r="G19" s="115">
        <v>19108</v>
      </c>
      <c r="H19" s="115">
        <v>28733</v>
      </c>
      <c r="I19" s="148">
        <v>8138</v>
      </c>
      <c r="J19" s="138"/>
    </row>
    <row r="20" spans="1:10" ht="25.5">
      <c r="A20" s="147">
        <v>8</v>
      </c>
      <c r="B20" s="6" t="s">
        <v>54</v>
      </c>
      <c r="C20" s="113" t="s">
        <v>60</v>
      </c>
      <c r="D20" s="114">
        <v>645478</v>
      </c>
      <c r="E20" s="115">
        <v>570280</v>
      </c>
      <c r="F20" s="115">
        <v>21462</v>
      </c>
      <c r="G20" s="115">
        <v>21462</v>
      </c>
      <c r="H20" s="115">
        <v>32274</v>
      </c>
      <c r="I20" s="148">
        <v>4390</v>
      </c>
      <c r="J20" s="138"/>
    </row>
    <row r="21" spans="1:10" ht="15">
      <c r="A21" s="147">
        <v>9</v>
      </c>
      <c r="B21" s="6" t="s">
        <v>29</v>
      </c>
      <c r="C21" s="113" t="s">
        <v>60</v>
      </c>
      <c r="D21" s="114">
        <v>475595</v>
      </c>
      <c r="E21" s="115">
        <v>420188</v>
      </c>
      <c r="F21" s="115">
        <v>15814</v>
      </c>
      <c r="G21" s="115">
        <v>15814</v>
      </c>
      <c r="H21" s="115">
        <v>23779</v>
      </c>
      <c r="I21" s="148">
        <v>2979</v>
      </c>
      <c r="J21" s="138"/>
    </row>
    <row r="22" spans="1:10" ht="15">
      <c r="A22" s="147">
        <v>10</v>
      </c>
      <c r="B22" s="9" t="s">
        <v>11</v>
      </c>
      <c r="C22" s="113" t="s">
        <v>60</v>
      </c>
      <c r="D22" s="114">
        <v>443927</v>
      </c>
      <c r="E22" s="115">
        <v>392210</v>
      </c>
      <c r="F22" s="115">
        <v>14761</v>
      </c>
      <c r="G22" s="115">
        <v>14761</v>
      </c>
      <c r="H22" s="115">
        <v>22195</v>
      </c>
      <c r="I22" s="148">
        <v>0</v>
      </c>
      <c r="J22" s="138"/>
    </row>
    <row r="23" spans="1:10" ht="15">
      <c r="A23" s="147">
        <v>11</v>
      </c>
      <c r="B23" s="6" t="s">
        <v>51</v>
      </c>
      <c r="C23" s="113" t="s">
        <v>60</v>
      </c>
      <c r="D23" s="114">
        <v>989481</v>
      </c>
      <c r="E23" s="115">
        <v>874207</v>
      </c>
      <c r="F23" s="115">
        <v>32900</v>
      </c>
      <c r="G23" s="115">
        <v>32900</v>
      </c>
      <c r="H23" s="115">
        <v>49474</v>
      </c>
      <c r="I23" s="148">
        <v>15519</v>
      </c>
      <c r="J23" s="138"/>
    </row>
    <row r="24" spans="1:10" ht="15">
      <c r="A24" s="147">
        <v>12</v>
      </c>
      <c r="B24" s="6" t="s">
        <v>50</v>
      </c>
      <c r="C24" s="113" t="s">
        <v>60</v>
      </c>
      <c r="D24" s="114">
        <v>1020923</v>
      </c>
      <c r="E24" s="115">
        <v>901986</v>
      </c>
      <c r="F24" s="115">
        <v>33946</v>
      </c>
      <c r="G24" s="115">
        <v>33946</v>
      </c>
      <c r="H24" s="115">
        <v>51045</v>
      </c>
      <c r="I24" s="148">
        <v>17543</v>
      </c>
      <c r="J24" s="138"/>
    </row>
    <row r="25" spans="1:10" ht="15">
      <c r="A25" s="147">
        <v>13</v>
      </c>
      <c r="B25" s="6" t="s">
        <v>40</v>
      </c>
      <c r="C25" s="113" t="s">
        <v>60</v>
      </c>
      <c r="D25" s="114">
        <v>753412</v>
      </c>
      <c r="E25" s="115">
        <v>665639</v>
      </c>
      <c r="F25" s="115">
        <v>25051</v>
      </c>
      <c r="G25" s="115">
        <v>25051</v>
      </c>
      <c r="H25" s="115">
        <v>37671</v>
      </c>
      <c r="I25" s="148">
        <v>12465</v>
      </c>
      <c r="J25" s="138"/>
    </row>
    <row r="26" spans="1:10" ht="15">
      <c r="A26" s="147">
        <v>14</v>
      </c>
      <c r="B26" s="9" t="s">
        <v>13</v>
      </c>
      <c r="C26" s="113" t="s">
        <v>60</v>
      </c>
      <c r="D26" s="114">
        <v>251203</v>
      </c>
      <c r="E26" s="115">
        <v>221938</v>
      </c>
      <c r="F26" s="115">
        <v>8353</v>
      </c>
      <c r="G26" s="115">
        <v>8353</v>
      </c>
      <c r="H26" s="115">
        <v>12559</v>
      </c>
      <c r="I26" s="148">
        <v>8031</v>
      </c>
      <c r="J26" s="138"/>
    </row>
    <row r="27" spans="1:10" ht="15">
      <c r="A27" s="147">
        <v>15</v>
      </c>
      <c r="B27" s="9" t="s">
        <v>10</v>
      </c>
      <c r="C27" s="113" t="s">
        <v>60</v>
      </c>
      <c r="D27" s="114">
        <v>896517</v>
      </c>
      <c r="E27" s="115">
        <v>792073</v>
      </c>
      <c r="F27" s="115">
        <v>29809</v>
      </c>
      <c r="G27" s="115">
        <v>29809</v>
      </c>
      <c r="H27" s="115">
        <v>44826</v>
      </c>
      <c r="I27" s="148">
        <v>17483</v>
      </c>
      <c r="J27" s="138"/>
    </row>
    <row r="28" spans="1:10" ht="15">
      <c r="A28" s="147">
        <v>16</v>
      </c>
      <c r="B28" s="6" t="s">
        <v>45</v>
      </c>
      <c r="C28" s="113" t="s">
        <v>60</v>
      </c>
      <c r="D28" s="114">
        <v>1207483</v>
      </c>
      <c r="E28" s="115">
        <v>1066811</v>
      </c>
      <c r="F28" s="115">
        <v>40149</v>
      </c>
      <c r="G28" s="115">
        <v>40149</v>
      </c>
      <c r="H28" s="115">
        <v>60374</v>
      </c>
      <c r="I28" s="148">
        <v>17967</v>
      </c>
      <c r="J28" s="138"/>
    </row>
    <row r="29" spans="1:10" ht="15">
      <c r="A29" s="147">
        <v>17</v>
      </c>
      <c r="B29" s="6" t="s">
        <v>41</v>
      </c>
      <c r="C29" s="113" t="s">
        <v>60</v>
      </c>
      <c r="D29" s="114">
        <v>1267425</v>
      </c>
      <c r="E29" s="115">
        <v>1119769</v>
      </c>
      <c r="F29" s="115">
        <v>42142</v>
      </c>
      <c r="G29" s="115">
        <v>42142</v>
      </c>
      <c r="H29" s="115">
        <v>63372</v>
      </c>
      <c r="I29" s="148">
        <v>13228</v>
      </c>
      <c r="J29" s="138"/>
    </row>
    <row r="30" spans="1:10" ht="15">
      <c r="A30" s="147">
        <v>18</v>
      </c>
      <c r="B30" s="6" t="s">
        <v>43</v>
      </c>
      <c r="C30" s="113" t="s">
        <v>60</v>
      </c>
      <c r="D30" s="114">
        <v>476745</v>
      </c>
      <c r="E30" s="115">
        <v>421204</v>
      </c>
      <c r="F30" s="115">
        <v>15851</v>
      </c>
      <c r="G30" s="115">
        <v>15851</v>
      </c>
      <c r="H30" s="115">
        <v>23839</v>
      </c>
      <c r="I30" s="148">
        <v>10104</v>
      </c>
      <c r="J30" s="138"/>
    </row>
    <row r="31" spans="1:10" ht="15">
      <c r="A31" s="147">
        <v>19</v>
      </c>
      <c r="B31" s="6" t="s">
        <v>37</v>
      </c>
      <c r="C31" s="113" t="s">
        <v>60</v>
      </c>
      <c r="D31" s="114">
        <v>514276</v>
      </c>
      <c r="E31" s="115">
        <v>454363</v>
      </c>
      <c r="F31" s="115">
        <v>17100</v>
      </c>
      <c r="G31" s="115">
        <v>17100</v>
      </c>
      <c r="H31" s="115">
        <v>25713</v>
      </c>
      <c r="I31" s="148">
        <v>4842</v>
      </c>
      <c r="J31" s="138"/>
    </row>
    <row r="32" spans="1:10" ht="15">
      <c r="A32" s="147">
        <v>20</v>
      </c>
      <c r="B32" s="99" t="s">
        <v>15</v>
      </c>
      <c r="C32" s="113" t="s">
        <v>60</v>
      </c>
      <c r="D32" s="114">
        <v>842908</v>
      </c>
      <c r="E32" s="115">
        <v>744710</v>
      </c>
      <c r="F32" s="115">
        <v>28027</v>
      </c>
      <c r="G32" s="115">
        <v>28027</v>
      </c>
      <c r="H32" s="115">
        <v>42144</v>
      </c>
      <c r="I32" s="148">
        <v>25481</v>
      </c>
      <c r="J32" s="138"/>
    </row>
    <row r="33" spans="1:10" ht="15">
      <c r="A33" s="147">
        <v>21</v>
      </c>
      <c r="B33" s="9" t="s">
        <v>8</v>
      </c>
      <c r="C33" s="113" t="s">
        <v>60</v>
      </c>
      <c r="D33" s="114">
        <v>804484</v>
      </c>
      <c r="E33" s="115">
        <v>710762</v>
      </c>
      <c r="F33" s="115">
        <v>26749</v>
      </c>
      <c r="G33" s="115">
        <v>26749</v>
      </c>
      <c r="H33" s="115">
        <v>40224</v>
      </c>
      <c r="I33" s="148">
        <v>9410</v>
      </c>
      <c r="J33" s="138"/>
    </row>
    <row r="34" spans="1:10" ht="15">
      <c r="A34" s="147">
        <v>22</v>
      </c>
      <c r="B34" s="6" t="s">
        <v>42</v>
      </c>
      <c r="C34" s="113" t="s">
        <v>60</v>
      </c>
      <c r="D34" s="114">
        <v>1038511</v>
      </c>
      <c r="E34" s="115">
        <v>917524</v>
      </c>
      <c r="F34" s="115">
        <v>34530</v>
      </c>
      <c r="G34" s="115">
        <v>34530</v>
      </c>
      <c r="H34" s="115">
        <v>51927</v>
      </c>
      <c r="I34" s="148">
        <v>5519</v>
      </c>
      <c r="J34" s="138"/>
    </row>
    <row r="35" spans="1:10" ht="15">
      <c r="A35" s="147">
        <v>23</v>
      </c>
      <c r="B35" s="9" t="s">
        <v>17</v>
      </c>
      <c r="C35" s="113" t="s">
        <v>60</v>
      </c>
      <c r="D35" s="114">
        <v>1353372</v>
      </c>
      <c r="E35" s="115">
        <v>1195704</v>
      </c>
      <c r="F35" s="115">
        <v>44999</v>
      </c>
      <c r="G35" s="115">
        <v>44999</v>
      </c>
      <c r="H35" s="115">
        <v>67670</v>
      </c>
      <c r="I35" s="148">
        <v>19573</v>
      </c>
      <c r="J35" s="138"/>
    </row>
    <row r="36" spans="1:10" ht="15">
      <c r="A36" s="147">
        <v>24</v>
      </c>
      <c r="B36" s="9" t="s">
        <v>34</v>
      </c>
      <c r="C36" s="113" t="s">
        <v>60</v>
      </c>
      <c r="D36" s="114">
        <v>1402680</v>
      </c>
      <c r="E36" s="115">
        <v>1239267</v>
      </c>
      <c r="F36" s="115">
        <v>46639</v>
      </c>
      <c r="G36" s="115">
        <v>46639</v>
      </c>
      <c r="H36" s="115">
        <v>70135</v>
      </c>
      <c r="I36" s="148">
        <v>16301</v>
      </c>
      <c r="J36" s="138"/>
    </row>
    <row r="37" spans="1:10" ht="15">
      <c r="A37" s="147">
        <v>25</v>
      </c>
      <c r="B37" s="9" t="s">
        <v>49</v>
      </c>
      <c r="C37" s="113" t="s">
        <v>60</v>
      </c>
      <c r="D37" s="115">
        <v>1179803</v>
      </c>
      <c r="E37" s="115">
        <v>1042356</v>
      </c>
      <c r="F37" s="115">
        <v>39228</v>
      </c>
      <c r="G37" s="115">
        <v>39228</v>
      </c>
      <c r="H37" s="115">
        <v>58991</v>
      </c>
      <c r="I37" s="148">
        <v>25817</v>
      </c>
      <c r="J37" s="138"/>
    </row>
    <row r="38" spans="1:10" ht="15">
      <c r="A38" s="147">
        <v>26</v>
      </c>
      <c r="B38" s="9" t="s">
        <v>32</v>
      </c>
      <c r="C38" s="113" t="s">
        <v>60</v>
      </c>
      <c r="D38" s="114">
        <v>1132222</v>
      </c>
      <c r="E38" s="115">
        <v>1000318</v>
      </c>
      <c r="F38" s="115">
        <v>37646</v>
      </c>
      <c r="G38" s="115">
        <v>37646</v>
      </c>
      <c r="H38" s="115">
        <v>56612</v>
      </c>
      <c r="I38" s="148">
        <v>13262</v>
      </c>
      <c r="J38" s="138"/>
    </row>
    <row r="39" spans="1:10" ht="15">
      <c r="A39" s="147">
        <v>27</v>
      </c>
      <c r="B39" s="9" t="s">
        <v>44</v>
      </c>
      <c r="C39" s="113" t="s">
        <v>60</v>
      </c>
      <c r="D39" s="114">
        <v>1393068</v>
      </c>
      <c r="E39" s="115">
        <v>1230775</v>
      </c>
      <c r="F39" s="115">
        <v>46320</v>
      </c>
      <c r="G39" s="115">
        <v>46320</v>
      </c>
      <c r="H39" s="115">
        <v>69653</v>
      </c>
      <c r="I39" s="148">
        <v>20697</v>
      </c>
      <c r="J39" s="138"/>
    </row>
    <row r="40" spans="1:10" ht="15">
      <c r="A40" s="147">
        <v>28</v>
      </c>
      <c r="B40" s="9" t="s">
        <v>19</v>
      </c>
      <c r="C40" s="113" t="s">
        <v>60</v>
      </c>
      <c r="D40" s="114">
        <v>1061357</v>
      </c>
      <c r="E40" s="115">
        <v>937709</v>
      </c>
      <c r="F40" s="115">
        <v>35290</v>
      </c>
      <c r="G40" s="115">
        <v>35290</v>
      </c>
      <c r="H40" s="115">
        <v>53068</v>
      </c>
      <c r="I40" s="148">
        <v>16067</v>
      </c>
      <c r="J40" s="138"/>
    </row>
    <row r="41" spans="1:10" ht="15">
      <c r="A41" s="147">
        <v>29</v>
      </c>
      <c r="B41" s="9" t="s">
        <v>22</v>
      </c>
      <c r="C41" s="113" t="s">
        <v>60</v>
      </c>
      <c r="D41" s="114">
        <v>1429667</v>
      </c>
      <c r="E41" s="115">
        <v>1263111</v>
      </c>
      <c r="F41" s="115">
        <v>47536</v>
      </c>
      <c r="G41" s="115">
        <v>47536</v>
      </c>
      <c r="H41" s="115">
        <v>71484</v>
      </c>
      <c r="I41" s="148">
        <v>62709</v>
      </c>
      <c r="J41" s="138"/>
    </row>
    <row r="42" spans="1:10" ht="15">
      <c r="A42" s="147">
        <v>30</v>
      </c>
      <c r="B42" s="9" t="s">
        <v>23</v>
      </c>
      <c r="C42" s="113" t="s">
        <v>60</v>
      </c>
      <c r="D42" s="114">
        <v>558807</v>
      </c>
      <c r="E42" s="115">
        <v>493706</v>
      </c>
      <c r="F42" s="115">
        <v>18580</v>
      </c>
      <c r="G42" s="115">
        <v>18580</v>
      </c>
      <c r="H42" s="115">
        <v>27941</v>
      </c>
      <c r="I42" s="148">
        <v>11726</v>
      </c>
      <c r="J42" s="138"/>
    </row>
    <row r="43" spans="1:10" ht="15">
      <c r="A43" s="147">
        <v>31</v>
      </c>
      <c r="B43" s="9" t="s">
        <v>33</v>
      </c>
      <c r="C43" s="113" t="s">
        <v>60</v>
      </c>
      <c r="D43" s="118">
        <v>246635</v>
      </c>
      <c r="E43" s="115">
        <v>217902</v>
      </c>
      <c r="F43" s="115">
        <v>8200</v>
      </c>
      <c r="G43" s="115">
        <v>8200</v>
      </c>
      <c r="H43" s="115">
        <v>12333</v>
      </c>
      <c r="I43" s="148">
        <v>0</v>
      </c>
      <c r="J43" s="138"/>
    </row>
    <row r="44" spans="1:10" ht="15">
      <c r="A44" s="147">
        <v>32</v>
      </c>
      <c r="B44" s="9" t="s">
        <v>9</v>
      </c>
      <c r="C44" s="113" t="s">
        <v>60</v>
      </c>
      <c r="D44" s="114">
        <v>373715</v>
      </c>
      <c r="E44" s="115">
        <v>330177</v>
      </c>
      <c r="F44" s="115">
        <v>12426</v>
      </c>
      <c r="G44" s="115">
        <v>12426</v>
      </c>
      <c r="H44" s="115">
        <v>18686</v>
      </c>
      <c r="I44" s="148">
        <v>9235</v>
      </c>
      <c r="J44" s="138"/>
    </row>
    <row r="45" spans="1:10" ht="12.75">
      <c r="A45" s="147">
        <v>33</v>
      </c>
      <c r="B45" s="9" t="s">
        <v>83</v>
      </c>
      <c r="C45" s="113" t="s">
        <v>60</v>
      </c>
      <c r="D45" s="119">
        <v>52697</v>
      </c>
      <c r="E45" s="116">
        <v>0</v>
      </c>
      <c r="F45" s="116">
        <v>0</v>
      </c>
      <c r="G45" s="116">
        <v>52697</v>
      </c>
      <c r="H45" s="116">
        <v>0</v>
      </c>
      <c r="I45" s="148">
        <v>0</v>
      </c>
      <c r="J45" s="138"/>
    </row>
    <row r="46" spans="1:10" ht="12.75">
      <c r="A46" s="147">
        <v>34</v>
      </c>
      <c r="B46" s="9" t="s">
        <v>84</v>
      </c>
      <c r="C46" s="113" t="s">
        <v>60</v>
      </c>
      <c r="D46" s="119">
        <v>380944</v>
      </c>
      <c r="E46" s="116">
        <v>0</v>
      </c>
      <c r="F46" s="116">
        <v>0</v>
      </c>
      <c r="G46" s="116">
        <v>380944</v>
      </c>
      <c r="H46" s="116">
        <v>0</v>
      </c>
      <c r="I46" s="148">
        <v>0</v>
      </c>
      <c r="J46" s="138"/>
    </row>
    <row r="47" spans="1:10" ht="12.75">
      <c r="A47" s="147">
        <v>35</v>
      </c>
      <c r="B47" s="9" t="s">
        <v>85</v>
      </c>
      <c r="C47" s="113" t="s">
        <v>60</v>
      </c>
      <c r="D47" s="119">
        <v>183190</v>
      </c>
      <c r="E47" s="116">
        <v>0</v>
      </c>
      <c r="F47" s="116">
        <v>0</v>
      </c>
      <c r="G47" s="119">
        <v>183190</v>
      </c>
      <c r="H47" s="116">
        <v>0</v>
      </c>
      <c r="I47" s="148">
        <v>0</v>
      </c>
      <c r="J47" s="138"/>
    </row>
    <row r="48" spans="1:10" ht="12.75">
      <c r="A48" s="147">
        <v>36</v>
      </c>
      <c r="B48" s="9" t="s">
        <v>86</v>
      </c>
      <c r="C48" s="113" t="s">
        <v>60</v>
      </c>
      <c r="D48" s="119">
        <v>61220</v>
      </c>
      <c r="E48" s="116">
        <v>0</v>
      </c>
      <c r="F48" s="116">
        <v>0</v>
      </c>
      <c r="G48" s="119">
        <v>61220</v>
      </c>
      <c r="H48" s="116">
        <v>0</v>
      </c>
      <c r="I48" s="148">
        <v>0</v>
      </c>
      <c r="J48" s="138"/>
    </row>
    <row r="49" spans="1:10" ht="12.75">
      <c r="A49" s="147">
        <v>37</v>
      </c>
      <c r="B49" s="9" t="s">
        <v>87</v>
      </c>
      <c r="C49" s="113" t="s">
        <v>60</v>
      </c>
      <c r="D49" s="119">
        <v>201310</v>
      </c>
      <c r="E49" s="116">
        <v>0</v>
      </c>
      <c r="F49" s="116">
        <v>0</v>
      </c>
      <c r="G49" s="116">
        <v>191245</v>
      </c>
      <c r="H49" s="116">
        <v>10065</v>
      </c>
      <c r="I49" s="148">
        <v>4329</v>
      </c>
      <c r="J49" s="138"/>
    </row>
    <row r="50" spans="1:10" ht="12.75">
      <c r="A50" s="147">
        <v>38</v>
      </c>
      <c r="B50" s="9" t="s">
        <v>88</v>
      </c>
      <c r="C50" s="113" t="s">
        <v>60</v>
      </c>
      <c r="D50" s="119">
        <v>455722</v>
      </c>
      <c r="E50" s="116">
        <v>0</v>
      </c>
      <c r="F50" s="116">
        <v>0</v>
      </c>
      <c r="G50" s="116">
        <v>319006</v>
      </c>
      <c r="H50" s="116">
        <v>136716</v>
      </c>
      <c r="I50" s="148">
        <v>35450</v>
      </c>
      <c r="J50" s="138"/>
    </row>
    <row r="51" spans="1:10" ht="12.75">
      <c r="A51" s="147">
        <v>39</v>
      </c>
      <c r="B51" s="9" t="s">
        <v>89</v>
      </c>
      <c r="C51" s="113" t="s">
        <v>60</v>
      </c>
      <c r="D51" s="119">
        <v>2188420</v>
      </c>
      <c r="E51" s="116">
        <v>0</v>
      </c>
      <c r="F51" s="116">
        <v>0</v>
      </c>
      <c r="G51" s="116">
        <v>1706968</v>
      </c>
      <c r="H51" s="116">
        <v>481452</v>
      </c>
      <c r="I51" s="148">
        <v>51474</v>
      </c>
      <c r="J51" s="138"/>
    </row>
    <row r="52" spans="1:10" ht="12.75">
      <c r="A52" s="147">
        <v>40</v>
      </c>
      <c r="B52" s="9" t="s">
        <v>90</v>
      </c>
      <c r="C52" s="113" t="s">
        <v>60</v>
      </c>
      <c r="D52" s="119">
        <v>724350</v>
      </c>
      <c r="E52" s="116">
        <v>0</v>
      </c>
      <c r="F52" s="116">
        <v>0</v>
      </c>
      <c r="G52" s="116">
        <v>564993</v>
      </c>
      <c r="H52" s="116">
        <v>159357</v>
      </c>
      <c r="I52" s="148">
        <v>53387</v>
      </c>
      <c r="J52" s="138"/>
    </row>
    <row r="53" spans="1:10" ht="12.75">
      <c r="A53" s="147">
        <v>41</v>
      </c>
      <c r="B53" s="9" t="s">
        <v>206</v>
      </c>
      <c r="C53" s="113" t="s">
        <v>60</v>
      </c>
      <c r="D53" s="119">
        <v>290870</v>
      </c>
      <c r="E53" s="116">
        <v>0</v>
      </c>
      <c r="F53" s="116">
        <v>0</v>
      </c>
      <c r="G53" s="116">
        <v>290870</v>
      </c>
      <c r="H53" s="116">
        <v>0</v>
      </c>
      <c r="I53" s="148">
        <v>0</v>
      </c>
      <c r="J53" s="138"/>
    </row>
    <row r="54" spans="1:10" ht="12.75">
      <c r="A54" s="147">
        <v>42</v>
      </c>
      <c r="B54" s="9" t="s">
        <v>91</v>
      </c>
      <c r="C54" s="113" t="s">
        <v>60</v>
      </c>
      <c r="D54" s="119">
        <v>441350</v>
      </c>
      <c r="E54" s="116">
        <v>0</v>
      </c>
      <c r="F54" s="116">
        <v>0</v>
      </c>
      <c r="G54" s="116">
        <v>344253</v>
      </c>
      <c r="H54" s="116">
        <v>97097</v>
      </c>
      <c r="I54" s="148">
        <v>21321</v>
      </c>
      <c r="J54" s="138"/>
    </row>
    <row r="55" spans="1:10" ht="12.75">
      <c r="A55" s="147">
        <v>43</v>
      </c>
      <c r="B55" s="9" t="s">
        <v>207</v>
      </c>
      <c r="C55" s="113" t="s">
        <v>60</v>
      </c>
      <c r="D55" s="119">
        <v>938220</v>
      </c>
      <c r="E55" s="116">
        <v>0</v>
      </c>
      <c r="F55" s="116">
        <v>0</v>
      </c>
      <c r="G55" s="116">
        <v>731812</v>
      </c>
      <c r="H55" s="116">
        <v>206408</v>
      </c>
      <c r="I55" s="148">
        <v>29228</v>
      </c>
      <c r="J55" s="138"/>
    </row>
    <row r="56" spans="1:10" ht="12.75">
      <c r="A56" s="147">
        <v>44</v>
      </c>
      <c r="B56" s="9" t="s">
        <v>92</v>
      </c>
      <c r="C56" s="113" t="s">
        <v>60</v>
      </c>
      <c r="D56" s="119">
        <v>362160</v>
      </c>
      <c r="E56" s="116">
        <v>0</v>
      </c>
      <c r="F56" s="116">
        <v>0</v>
      </c>
      <c r="G56" s="116">
        <v>344052</v>
      </c>
      <c r="H56" s="116">
        <v>18108</v>
      </c>
      <c r="I56" s="148">
        <v>6907</v>
      </c>
      <c r="J56" s="138"/>
    </row>
    <row r="57" spans="1:10" ht="12.75">
      <c r="A57" s="147">
        <v>45</v>
      </c>
      <c r="B57" s="9" t="s">
        <v>93</v>
      </c>
      <c r="C57" s="113" t="s">
        <v>60</v>
      </c>
      <c r="D57" s="119">
        <v>222000</v>
      </c>
      <c r="E57" s="116">
        <v>0</v>
      </c>
      <c r="F57" s="116">
        <v>0</v>
      </c>
      <c r="G57" s="116">
        <v>155400</v>
      </c>
      <c r="H57" s="116">
        <v>66600</v>
      </c>
      <c r="I57" s="148">
        <v>51488</v>
      </c>
      <c r="J57" s="138"/>
    </row>
    <row r="58" spans="1:10" ht="12.75">
      <c r="A58" s="147">
        <v>46</v>
      </c>
      <c r="B58" s="9" t="s">
        <v>94</v>
      </c>
      <c r="C58" s="113" t="s">
        <v>60</v>
      </c>
      <c r="D58" s="119">
        <v>233000</v>
      </c>
      <c r="E58" s="116">
        <v>0</v>
      </c>
      <c r="F58" s="116">
        <v>0</v>
      </c>
      <c r="G58" s="116">
        <v>209700</v>
      </c>
      <c r="H58" s="116">
        <v>23300</v>
      </c>
      <c r="I58" s="148">
        <v>0</v>
      </c>
      <c r="J58" s="138"/>
    </row>
    <row r="59" spans="1:10" ht="25.5">
      <c r="A59" s="147">
        <v>47</v>
      </c>
      <c r="B59" s="6" t="s">
        <v>95</v>
      </c>
      <c r="C59" s="113" t="s">
        <v>60</v>
      </c>
      <c r="D59" s="119">
        <v>98690</v>
      </c>
      <c r="E59" s="116">
        <v>87193</v>
      </c>
      <c r="F59" s="116">
        <v>3281</v>
      </c>
      <c r="G59" s="116">
        <v>3281</v>
      </c>
      <c r="H59" s="116">
        <v>4935</v>
      </c>
      <c r="I59" s="148">
        <v>1966</v>
      </c>
      <c r="J59" s="138"/>
    </row>
    <row r="60" spans="1:10" ht="24.75" customHeight="1">
      <c r="A60" s="147">
        <v>48</v>
      </c>
      <c r="B60" s="9" t="s">
        <v>96</v>
      </c>
      <c r="C60" s="113" t="s">
        <v>60</v>
      </c>
      <c r="D60" s="119">
        <v>55530</v>
      </c>
      <c r="E60" s="116">
        <v>49061</v>
      </c>
      <c r="F60" s="116">
        <v>1846</v>
      </c>
      <c r="G60" s="116">
        <v>1846</v>
      </c>
      <c r="H60" s="116">
        <v>2777</v>
      </c>
      <c r="I60" s="148">
        <v>951</v>
      </c>
      <c r="J60" s="138"/>
    </row>
    <row r="61" spans="1:10" ht="12.75">
      <c r="A61" s="147">
        <v>49</v>
      </c>
      <c r="B61" s="9" t="s">
        <v>97</v>
      </c>
      <c r="C61" s="113" t="s">
        <v>60</v>
      </c>
      <c r="D61" s="119">
        <v>19460</v>
      </c>
      <c r="E61" s="116">
        <v>17193</v>
      </c>
      <c r="F61" s="116">
        <v>647</v>
      </c>
      <c r="G61" s="116">
        <v>647</v>
      </c>
      <c r="H61" s="116">
        <v>973</v>
      </c>
      <c r="I61" s="148">
        <v>470</v>
      </c>
      <c r="J61" s="138"/>
    </row>
    <row r="62" spans="1:10" ht="23.25" customHeight="1">
      <c r="A62" s="147">
        <v>50</v>
      </c>
      <c r="B62" s="9" t="s">
        <v>98</v>
      </c>
      <c r="C62" s="113" t="s">
        <v>60</v>
      </c>
      <c r="D62" s="119">
        <v>26191</v>
      </c>
      <c r="E62" s="116">
        <v>23139</v>
      </c>
      <c r="F62" s="116">
        <v>871</v>
      </c>
      <c r="G62" s="116">
        <v>871</v>
      </c>
      <c r="H62" s="116">
        <v>1310</v>
      </c>
      <c r="I62" s="148">
        <v>346</v>
      </c>
      <c r="J62" s="138"/>
    </row>
    <row r="63" spans="1:10" ht="12.75">
      <c r="A63" s="147">
        <v>51</v>
      </c>
      <c r="B63" s="9" t="s">
        <v>99</v>
      </c>
      <c r="C63" s="113" t="s">
        <v>60</v>
      </c>
      <c r="D63" s="119">
        <v>43400</v>
      </c>
      <c r="E63" s="116">
        <v>38344</v>
      </c>
      <c r="F63" s="116">
        <v>1443</v>
      </c>
      <c r="G63" s="116">
        <v>1443</v>
      </c>
      <c r="H63" s="116">
        <v>2170</v>
      </c>
      <c r="I63" s="148">
        <v>1211</v>
      </c>
      <c r="J63" s="138"/>
    </row>
    <row r="64" spans="1:10" ht="12.75">
      <c r="A64" s="147">
        <v>52</v>
      </c>
      <c r="B64" s="9" t="s">
        <v>100</v>
      </c>
      <c r="C64" s="113" t="s">
        <v>60</v>
      </c>
      <c r="D64" s="119">
        <v>114700</v>
      </c>
      <c r="E64" s="116">
        <v>101337</v>
      </c>
      <c r="F64" s="116">
        <v>3814</v>
      </c>
      <c r="G64" s="116">
        <v>3814</v>
      </c>
      <c r="H64" s="116">
        <v>5735</v>
      </c>
      <c r="I64" s="148">
        <v>1509</v>
      </c>
      <c r="J64" s="138"/>
    </row>
    <row r="65" spans="1:10" ht="12.75">
      <c r="A65" s="147">
        <v>53</v>
      </c>
      <c r="B65" s="9" t="s">
        <v>101</v>
      </c>
      <c r="C65" s="113" t="s">
        <v>60</v>
      </c>
      <c r="D65" s="119">
        <v>47280</v>
      </c>
      <c r="E65" s="116">
        <v>41772</v>
      </c>
      <c r="F65" s="116">
        <v>1572</v>
      </c>
      <c r="G65" s="116">
        <v>1572</v>
      </c>
      <c r="H65" s="116">
        <v>2364</v>
      </c>
      <c r="I65" s="148">
        <v>774</v>
      </c>
      <c r="J65" s="138"/>
    </row>
    <row r="66" spans="1:10" ht="12.75">
      <c r="A66" s="147">
        <v>54</v>
      </c>
      <c r="B66" s="9" t="s">
        <v>102</v>
      </c>
      <c r="C66" s="113" t="s">
        <v>60</v>
      </c>
      <c r="D66" s="119">
        <v>7067</v>
      </c>
      <c r="E66" s="116">
        <v>6244</v>
      </c>
      <c r="F66" s="116">
        <v>235</v>
      </c>
      <c r="G66" s="116">
        <v>235</v>
      </c>
      <c r="H66" s="116">
        <v>353</v>
      </c>
      <c r="I66" s="148">
        <v>98</v>
      </c>
      <c r="J66" s="138"/>
    </row>
    <row r="67" spans="1:10" ht="12.75">
      <c r="A67" s="147">
        <v>55</v>
      </c>
      <c r="B67" s="9" t="s">
        <v>103</v>
      </c>
      <c r="C67" s="113" t="s">
        <v>60</v>
      </c>
      <c r="D67" s="119">
        <v>3280</v>
      </c>
      <c r="E67" s="116">
        <v>2898</v>
      </c>
      <c r="F67" s="116">
        <v>109</v>
      </c>
      <c r="G67" s="116">
        <v>109</v>
      </c>
      <c r="H67" s="116">
        <v>164</v>
      </c>
      <c r="I67" s="148">
        <v>22</v>
      </c>
      <c r="J67" s="138"/>
    </row>
    <row r="68" spans="1:10" ht="12.75">
      <c r="A68" s="147">
        <v>56</v>
      </c>
      <c r="B68" s="9" t="s">
        <v>104</v>
      </c>
      <c r="C68" s="113" t="s">
        <v>60</v>
      </c>
      <c r="D68" s="119">
        <v>101641</v>
      </c>
      <c r="E68" s="116">
        <v>89799</v>
      </c>
      <c r="F68" s="116">
        <v>3380</v>
      </c>
      <c r="G68" s="116">
        <v>3380</v>
      </c>
      <c r="H68" s="116">
        <v>5082</v>
      </c>
      <c r="I68" s="148">
        <v>1277</v>
      </c>
      <c r="J68" s="138"/>
    </row>
    <row r="69" spans="1:10" ht="12.75">
      <c r="A69" s="147">
        <v>57</v>
      </c>
      <c r="B69" s="9" t="s">
        <v>105</v>
      </c>
      <c r="C69" s="113" t="s">
        <v>60</v>
      </c>
      <c r="D69" s="119">
        <v>490200</v>
      </c>
      <c r="E69" s="116">
        <v>433092</v>
      </c>
      <c r="F69" s="116">
        <v>16299</v>
      </c>
      <c r="G69" s="116">
        <v>16299</v>
      </c>
      <c r="H69" s="116">
        <v>24510</v>
      </c>
      <c r="I69" s="148">
        <v>18322</v>
      </c>
      <c r="J69" s="138"/>
    </row>
    <row r="70" spans="1:10" ht="12.75">
      <c r="A70" s="147">
        <v>58</v>
      </c>
      <c r="B70" s="9" t="s">
        <v>106</v>
      </c>
      <c r="C70" s="113" t="s">
        <v>60</v>
      </c>
      <c r="D70" s="119">
        <v>18659</v>
      </c>
      <c r="E70" s="116">
        <v>16486</v>
      </c>
      <c r="F70" s="116">
        <v>620</v>
      </c>
      <c r="G70" s="116">
        <v>620</v>
      </c>
      <c r="H70" s="116">
        <v>933</v>
      </c>
      <c r="I70" s="148">
        <v>303</v>
      </c>
      <c r="J70" s="138"/>
    </row>
    <row r="71" spans="1:10" ht="12.75">
      <c r="A71" s="147">
        <v>59</v>
      </c>
      <c r="B71" s="9" t="s">
        <v>107</v>
      </c>
      <c r="C71" s="113" t="s">
        <v>60</v>
      </c>
      <c r="D71" s="119">
        <v>29599</v>
      </c>
      <c r="E71" s="116">
        <v>26151</v>
      </c>
      <c r="F71" s="116">
        <v>984</v>
      </c>
      <c r="G71" s="116">
        <v>984</v>
      </c>
      <c r="H71" s="116">
        <v>1480</v>
      </c>
      <c r="I71" s="148">
        <v>517</v>
      </c>
      <c r="J71" s="138"/>
    </row>
    <row r="72" spans="1:10" ht="12.75">
      <c r="A72" s="147">
        <v>60</v>
      </c>
      <c r="B72" s="9" t="s">
        <v>108</v>
      </c>
      <c r="C72" s="113" t="s">
        <v>60</v>
      </c>
      <c r="D72" s="119">
        <v>52360</v>
      </c>
      <c r="E72" s="116">
        <v>46260</v>
      </c>
      <c r="F72" s="116">
        <v>1741</v>
      </c>
      <c r="G72" s="116">
        <v>1741</v>
      </c>
      <c r="H72" s="116">
        <v>2618</v>
      </c>
      <c r="I72" s="148">
        <v>1598</v>
      </c>
      <c r="J72" s="138"/>
    </row>
    <row r="73" spans="1:10" ht="12.75">
      <c r="A73" s="147">
        <v>61</v>
      </c>
      <c r="B73" s="9" t="s">
        <v>109</v>
      </c>
      <c r="C73" s="113" t="s">
        <v>60</v>
      </c>
      <c r="D73" s="119">
        <v>134070</v>
      </c>
      <c r="E73" s="116">
        <v>118451</v>
      </c>
      <c r="F73" s="116">
        <v>4458</v>
      </c>
      <c r="G73" s="116">
        <v>4458</v>
      </c>
      <c r="H73" s="116">
        <v>6703</v>
      </c>
      <c r="I73" s="148">
        <v>1519</v>
      </c>
      <c r="J73" s="138"/>
    </row>
    <row r="74" spans="1:10" ht="12.75">
      <c r="A74" s="147">
        <v>62</v>
      </c>
      <c r="B74" s="9" t="s">
        <v>110</v>
      </c>
      <c r="C74" s="113" t="s">
        <v>60</v>
      </c>
      <c r="D74" s="119">
        <v>20450</v>
      </c>
      <c r="E74" s="116">
        <v>18068</v>
      </c>
      <c r="F74" s="116">
        <v>680</v>
      </c>
      <c r="G74" s="116">
        <v>680</v>
      </c>
      <c r="H74" s="116">
        <v>1022</v>
      </c>
      <c r="I74" s="148">
        <v>283</v>
      </c>
      <c r="J74" s="138"/>
    </row>
    <row r="75" spans="1:10" ht="12.75">
      <c r="A75" s="147" t="s">
        <v>251</v>
      </c>
      <c r="B75" s="9" t="s">
        <v>252</v>
      </c>
      <c r="C75" s="113" t="s">
        <v>60</v>
      </c>
      <c r="D75" s="137">
        <v>676700</v>
      </c>
      <c r="E75" s="116">
        <v>0</v>
      </c>
      <c r="F75" s="116">
        <v>0</v>
      </c>
      <c r="G75" s="116">
        <v>676700</v>
      </c>
      <c r="H75" s="116">
        <v>0</v>
      </c>
      <c r="I75" s="148">
        <v>0</v>
      </c>
      <c r="J75" s="138"/>
    </row>
    <row r="76" spans="1:21" ht="23.25" customHeight="1">
      <c r="A76" s="149"/>
      <c r="B76" s="100" t="s">
        <v>221</v>
      </c>
      <c r="C76" s="15"/>
      <c r="D76" s="111">
        <f aca="true" t="shared" si="0" ref="D76:I76">SUM(D13:D75)</f>
        <v>37037961</v>
      </c>
      <c r="E76" s="120">
        <f t="shared" si="0"/>
        <v>26174402</v>
      </c>
      <c r="F76" s="120">
        <f t="shared" si="0"/>
        <v>985056</v>
      </c>
      <c r="G76" s="120">
        <f t="shared" si="0"/>
        <v>7198106</v>
      </c>
      <c r="H76" s="120">
        <f t="shared" si="0"/>
        <v>2680397</v>
      </c>
      <c r="I76" s="150">
        <f t="shared" si="0"/>
        <v>742661.8730898988</v>
      </c>
      <c r="J76" s="111"/>
      <c r="K76" s="136"/>
      <c r="L76" s="120"/>
      <c r="M76" s="120"/>
      <c r="N76" s="120">
        <f>SUM(N13:N74)</f>
        <v>0</v>
      </c>
      <c r="O76" s="120">
        <v>855639.2130898988</v>
      </c>
      <c r="P76" s="120">
        <f>SUM(P13:P74)</f>
        <v>0</v>
      </c>
      <c r="Q76" s="120">
        <f>SUM(Q13:Q74)</f>
        <v>0</v>
      </c>
      <c r="R76" s="120">
        <f>SUM(R13:R74)</f>
        <v>0</v>
      </c>
      <c r="S76" s="120">
        <f>SUM(S13:S74)</f>
        <v>0</v>
      </c>
      <c r="T76" s="120">
        <f>SUM(T13:T74)</f>
        <v>0</v>
      </c>
      <c r="U76" s="120">
        <v>855639.2130898988</v>
      </c>
    </row>
    <row r="77" spans="1:10" ht="18.75" customHeight="1">
      <c r="A77" s="151"/>
      <c r="B77" s="100"/>
      <c r="C77" s="15"/>
      <c r="D77" s="120"/>
      <c r="E77" s="121"/>
      <c r="F77" s="121"/>
      <c r="G77" s="121"/>
      <c r="H77" s="121"/>
      <c r="I77" s="152"/>
      <c r="J77" s="98"/>
    </row>
    <row r="78" spans="1:10" ht="12.75" customHeight="1">
      <c r="A78" s="187" t="s">
        <v>214</v>
      </c>
      <c r="B78" s="188"/>
      <c r="C78" s="3"/>
      <c r="D78" s="120"/>
      <c r="E78" s="122"/>
      <c r="F78" s="122"/>
      <c r="G78" s="122"/>
      <c r="H78" s="122"/>
      <c r="I78" s="153"/>
      <c r="J78" s="98"/>
    </row>
    <row r="79" spans="1:10" ht="15">
      <c r="A79" s="147">
        <v>1</v>
      </c>
      <c r="B79" s="6" t="s">
        <v>30</v>
      </c>
      <c r="C79" s="113" t="s">
        <v>61</v>
      </c>
      <c r="D79" s="114">
        <v>958409</v>
      </c>
      <c r="E79" s="115">
        <v>846755</v>
      </c>
      <c r="F79" s="115">
        <v>31867</v>
      </c>
      <c r="G79" s="115">
        <v>31867</v>
      </c>
      <c r="H79" s="115">
        <v>47920</v>
      </c>
      <c r="I79" s="148">
        <v>15523</v>
      </c>
      <c r="J79" s="138"/>
    </row>
    <row r="80" spans="1:10" ht="15">
      <c r="A80" s="147">
        <v>2</v>
      </c>
      <c r="B80" s="6" t="s">
        <v>5</v>
      </c>
      <c r="C80" s="113" t="s">
        <v>61</v>
      </c>
      <c r="D80" s="114">
        <v>713227</v>
      </c>
      <c r="E80" s="114">
        <v>630136</v>
      </c>
      <c r="F80" s="114">
        <v>23715</v>
      </c>
      <c r="G80" s="114">
        <v>23715</v>
      </c>
      <c r="H80" s="114">
        <v>35661</v>
      </c>
      <c r="I80" s="148">
        <v>8497</v>
      </c>
      <c r="J80" s="138"/>
    </row>
    <row r="81" spans="1:10" ht="15">
      <c r="A81" s="147">
        <v>3</v>
      </c>
      <c r="B81" s="6" t="s">
        <v>31</v>
      </c>
      <c r="C81" s="113" t="s">
        <v>61</v>
      </c>
      <c r="D81" s="114">
        <v>481944</v>
      </c>
      <c r="E81" s="114">
        <v>425796</v>
      </c>
      <c r="F81" s="114">
        <v>16025</v>
      </c>
      <c r="G81" s="114">
        <v>16025</v>
      </c>
      <c r="H81" s="114">
        <v>24098</v>
      </c>
      <c r="I81" s="148">
        <v>6072</v>
      </c>
      <c r="J81" s="138"/>
    </row>
    <row r="82" spans="1:10" ht="15">
      <c r="A82" s="147">
        <v>4</v>
      </c>
      <c r="B82" s="6" t="s">
        <v>21</v>
      </c>
      <c r="C82" s="113" t="s">
        <v>61</v>
      </c>
      <c r="D82" s="114">
        <v>771916</v>
      </c>
      <c r="E82" s="114">
        <v>681988</v>
      </c>
      <c r="F82" s="114">
        <v>25666</v>
      </c>
      <c r="G82" s="114">
        <v>25666</v>
      </c>
      <c r="H82" s="114">
        <v>38596</v>
      </c>
      <c r="I82" s="148">
        <v>9904</v>
      </c>
      <c r="J82" s="138"/>
    </row>
    <row r="83" spans="1:10" ht="15">
      <c r="A83" s="147">
        <v>5</v>
      </c>
      <c r="B83" s="9" t="s">
        <v>57</v>
      </c>
      <c r="C83" s="113" t="s">
        <v>61</v>
      </c>
      <c r="D83" s="114">
        <v>280144</v>
      </c>
      <c r="E83" s="115">
        <v>247507</v>
      </c>
      <c r="F83" s="115">
        <v>9314</v>
      </c>
      <c r="G83" s="115">
        <v>9314</v>
      </c>
      <c r="H83" s="115">
        <v>14009</v>
      </c>
      <c r="I83" s="148">
        <v>2541</v>
      </c>
      <c r="J83" s="138"/>
    </row>
    <row r="84" spans="1:10" ht="15">
      <c r="A84" s="147">
        <v>6</v>
      </c>
      <c r="B84" s="9" t="s">
        <v>6</v>
      </c>
      <c r="C84" s="113" t="s">
        <v>61</v>
      </c>
      <c r="D84" s="114">
        <v>649044</v>
      </c>
      <c r="E84" s="115">
        <v>573430</v>
      </c>
      <c r="F84" s="115">
        <v>21580</v>
      </c>
      <c r="G84" s="115">
        <v>21580</v>
      </c>
      <c r="H84" s="115">
        <v>32454</v>
      </c>
      <c r="I84" s="148">
        <v>6859</v>
      </c>
      <c r="J84" s="138"/>
    </row>
    <row r="85" spans="1:10" ht="15">
      <c r="A85" s="147">
        <v>7</v>
      </c>
      <c r="B85" s="9" t="s">
        <v>18</v>
      </c>
      <c r="C85" s="113" t="s">
        <v>61</v>
      </c>
      <c r="D85" s="114">
        <v>942350</v>
      </c>
      <c r="E85" s="114">
        <v>832566</v>
      </c>
      <c r="F85" s="114">
        <v>31333</v>
      </c>
      <c r="G85" s="114">
        <v>31333</v>
      </c>
      <c r="H85" s="114">
        <v>47118</v>
      </c>
      <c r="I85" s="148">
        <v>12886</v>
      </c>
      <c r="J85" s="138"/>
    </row>
    <row r="86" spans="1:10" ht="15">
      <c r="A86" s="147">
        <v>8</v>
      </c>
      <c r="B86" s="9" t="s">
        <v>3</v>
      </c>
      <c r="C86" s="113" t="s">
        <v>61</v>
      </c>
      <c r="D86" s="114">
        <v>852764</v>
      </c>
      <c r="E86" s="114">
        <v>753418</v>
      </c>
      <c r="F86" s="114">
        <v>28355</v>
      </c>
      <c r="G86" s="114">
        <v>28355</v>
      </c>
      <c r="H86" s="114">
        <v>42636</v>
      </c>
      <c r="I86" s="148">
        <v>9593</v>
      </c>
      <c r="J86" s="138"/>
    </row>
    <row r="87" spans="1:10" ht="15">
      <c r="A87" s="147">
        <v>9</v>
      </c>
      <c r="B87" s="6" t="s">
        <v>38</v>
      </c>
      <c r="C87" s="113" t="s">
        <v>61</v>
      </c>
      <c r="D87" s="114">
        <v>454159</v>
      </c>
      <c r="E87" s="115">
        <v>401249</v>
      </c>
      <c r="F87" s="115">
        <v>15100</v>
      </c>
      <c r="G87" s="115">
        <v>15100</v>
      </c>
      <c r="H87" s="115">
        <v>22710</v>
      </c>
      <c r="I87" s="148">
        <v>2385</v>
      </c>
      <c r="J87" s="138"/>
    </row>
    <row r="88" spans="1:10" ht="15">
      <c r="A88" s="147">
        <v>10</v>
      </c>
      <c r="B88" s="9" t="s">
        <v>36</v>
      </c>
      <c r="C88" s="113" t="s">
        <v>61</v>
      </c>
      <c r="D88" s="114">
        <v>298490</v>
      </c>
      <c r="E88" s="114">
        <v>263716</v>
      </c>
      <c r="F88" s="114">
        <v>9925</v>
      </c>
      <c r="G88" s="114">
        <v>9925</v>
      </c>
      <c r="H88" s="114">
        <v>14924</v>
      </c>
      <c r="I88" s="148">
        <v>2846</v>
      </c>
      <c r="J88" s="138"/>
    </row>
    <row r="89" spans="1:10" ht="15">
      <c r="A89" s="147">
        <v>11</v>
      </c>
      <c r="B89" s="9" t="s">
        <v>48</v>
      </c>
      <c r="C89" s="113" t="s">
        <v>61</v>
      </c>
      <c r="D89" s="115">
        <v>898144</v>
      </c>
      <c r="E89" s="115">
        <v>793511</v>
      </c>
      <c r="F89" s="115">
        <v>29864</v>
      </c>
      <c r="G89" s="115">
        <v>29864</v>
      </c>
      <c r="H89" s="115">
        <v>44905</v>
      </c>
      <c r="I89" s="148">
        <v>13967</v>
      </c>
      <c r="J89" s="138"/>
    </row>
    <row r="90" spans="1:10" ht="15">
      <c r="A90" s="147">
        <v>12</v>
      </c>
      <c r="B90" s="6" t="s">
        <v>39</v>
      </c>
      <c r="C90" s="113" t="s">
        <v>61</v>
      </c>
      <c r="D90" s="114">
        <v>739548</v>
      </c>
      <c r="E90" s="114">
        <v>653391</v>
      </c>
      <c r="F90" s="114">
        <v>24591</v>
      </c>
      <c r="G90" s="114">
        <v>24591</v>
      </c>
      <c r="H90" s="114">
        <v>36975</v>
      </c>
      <c r="I90" s="148">
        <v>9897</v>
      </c>
      <c r="J90" s="138"/>
    </row>
    <row r="91" spans="1:10" ht="15">
      <c r="A91" s="147">
        <v>13</v>
      </c>
      <c r="B91" s="9" t="s">
        <v>35</v>
      </c>
      <c r="C91" s="113" t="s">
        <v>61</v>
      </c>
      <c r="D91" s="114">
        <v>519960</v>
      </c>
      <c r="E91" s="114">
        <v>459385</v>
      </c>
      <c r="F91" s="114">
        <v>17289</v>
      </c>
      <c r="G91" s="114">
        <v>17289</v>
      </c>
      <c r="H91" s="114">
        <v>25997</v>
      </c>
      <c r="I91" s="148">
        <v>6978</v>
      </c>
      <c r="J91" s="138"/>
    </row>
    <row r="92" spans="1:10" ht="15">
      <c r="A92" s="147">
        <v>14</v>
      </c>
      <c r="B92" s="9" t="s">
        <v>7</v>
      </c>
      <c r="C92" s="113" t="s">
        <v>61</v>
      </c>
      <c r="D92" s="114">
        <v>598539</v>
      </c>
      <c r="E92" s="114">
        <v>528809</v>
      </c>
      <c r="F92" s="114">
        <v>19901</v>
      </c>
      <c r="G92" s="114">
        <v>19901</v>
      </c>
      <c r="H92" s="114">
        <v>29928</v>
      </c>
      <c r="I92" s="148">
        <v>7446</v>
      </c>
      <c r="J92" s="138"/>
    </row>
    <row r="93" spans="1:10" ht="15">
      <c r="A93" s="147">
        <v>15</v>
      </c>
      <c r="B93" s="9" t="s">
        <v>25</v>
      </c>
      <c r="C93" s="113" t="s">
        <v>61</v>
      </c>
      <c r="D93" s="114">
        <v>200782</v>
      </c>
      <c r="E93" s="115">
        <v>177391</v>
      </c>
      <c r="F93" s="115">
        <v>6676</v>
      </c>
      <c r="G93" s="115">
        <v>6676</v>
      </c>
      <c r="H93" s="115">
        <v>10039</v>
      </c>
      <c r="I93" s="148">
        <v>3138</v>
      </c>
      <c r="J93" s="138"/>
    </row>
    <row r="94" spans="1:10" ht="15">
      <c r="A94" s="147">
        <v>16</v>
      </c>
      <c r="B94" s="9" t="s">
        <v>16</v>
      </c>
      <c r="C94" s="113" t="s">
        <v>61</v>
      </c>
      <c r="D94" s="114">
        <v>735356</v>
      </c>
      <c r="E94" s="114">
        <v>649688</v>
      </c>
      <c r="F94" s="114">
        <v>24451</v>
      </c>
      <c r="G94" s="114">
        <v>24451</v>
      </c>
      <c r="H94" s="114">
        <v>36766</v>
      </c>
      <c r="I94" s="148">
        <v>9251</v>
      </c>
      <c r="J94" s="138"/>
    </row>
    <row r="95" spans="1:10" ht="15">
      <c r="A95" s="147">
        <v>17</v>
      </c>
      <c r="B95" s="9" t="s">
        <v>4</v>
      </c>
      <c r="C95" s="113" t="s">
        <v>61</v>
      </c>
      <c r="D95" s="114">
        <v>713878</v>
      </c>
      <c r="E95" s="114">
        <v>630712</v>
      </c>
      <c r="F95" s="114">
        <v>23737</v>
      </c>
      <c r="G95" s="114">
        <v>23737</v>
      </c>
      <c r="H95" s="114">
        <v>35692</v>
      </c>
      <c r="I95" s="148">
        <v>10045</v>
      </c>
      <c r="J95" s="138"/>
    </row>
    <row r="96" spans="1:10" ht="15">
      <c r="A96" s="147">
        <v>18</v>
      </c>
      <c r="B96" s="9" t="s">
        <v>20</v>
      </c>
      <c r="C96" s="113" t="s">
        <v>61</v>
      </c>
      <c r="D96" s="118">
        <v>405965</v>
      </c>
      <c r="E96" s="114">
        <v>358669</v>
      </c>
      <c r="F96" s="114">
        <v>13499</v>
      </c>
      <c r="G96" s="114">
        <v>13499</v>
      </c>
      <c r="H96" s="114">
        <v>20298</v>
      </c>
      <c r="I96" s="148">
        <v>4244</v>
      </c>
      <c r="J96" s="138"/>
    </row>
    <row r="97" spans="1:10" ht="15">
      <c r="A97" s="147">
        <v>19</v>
      </c>
      <c r="B97" s="9" t="s">
        <v>26</v>
      </c>
      <c r="C97" s="113" t="s">
        <v>61</v>
      </c>
      <c r="D97" s="114">
        <v>832437</v>
      </c>
      <c r="E97" s="114">
        <v>735458</v>
      </c>
      <c r="F97" s="114">
        <v>27679</v>
      </c>
      <c r="G97" s="114">
        <v>27679</v>
      </c>
      <c r="H97" s="114">
        <v>41621</v>
      </c>
      <c r="I97" s="148">
        <v>14546</v>
      </c>
      <c r="J97" s="138"/>
    </row>
    <row r="98" spans="1:10" ht="12.75">
      <c r="A98" s="147">
        <v>20</v>
      </c>
      <c r="B98" s="9" t="s">
        <v>111</v>
      </c>
      <c r="C98" s="113" t="s">
        <v>61</v>
      </c>
      <c r="D98" s="119">
        <v>164550</v>
      </c>
      <c r="E98" s="116">
        <v>0</v>
      </c>
      <c r="F98" s="116">
        <v>0</v>
      </c>
      <c r="G98" s="116">
        <v>164550</v>
      </c>
      <c r="H98" s="116"/>
      <c r="I98" s="148"/>
      <c r="J98" s="138"/>
    </row>
    <row r="99" spans="1:10" ht="12.75">
      <c r="A99" s="147">
        <v>21</v>
      </c>
      <c r="B99" s="9" t="s">
        <v>112</v>
      </c>
      <c r="C99" s="113" t="s">
        <v>61</v>
      </c>
      <c r="D99" s="119">
        <v>567320</v>
      </c>
      <c r="E99" s="116">
        <v>0</v>
      </c>
      <c r="F99" s="116">
        <v>0</v>
      </c>
      <c r="G99" s="116">
        <v>538954</v>
      </c>
      <c r="H99" s="116">
        <v>28366</v>
      </c>
      <c r="I99" s="148">
        <v>8742</v>
      </c>
      <c r="J99" s="138"/>
    </row>
    <row r="100" spans="1:10" ht="14.25" customHeight="1">
      <c r="A100" s="147">
        <v>22</v>
      </c>
      <c r="B100" s="9" t="s">
        <v>208</v>
      </c>
      <c r="C100" s="113" t="s">
        <v>61</v>
      </c>
      <c r="D100" s="119">
        <v>1089990</v>
      </c>
      <c r="E100" s="116">
        <v>0</v>
      </c>
      <c r="F100" s="116">
        <v>0</v>
      </c>
      <c r="G100" s="116">
        <v>1035490</v>
      </c>
      <c r="H100" s="116">
        <v>54500</v>
      </c>
      <c r="I100" s="148">
        <v>37200</v>
      </c>
      <c r="J100" s="138"/>
    </row>
    <row r="101" spans="1:10" ht="12.75" hidden="1">
      <c r="A101" s="147"/>
      <c r="B101" s="9"/>
      <c r="C101" s="113"/>
      <c r="D101" s="119"/>
      <c r="E101" s="116">
        <v>0</v>
      </c>
      <c r="F101" s="116">
        <v>0</v>
      </c>
      <c r="G101" s="116"/>
      <c r="H101" s="116"/>
      <c r="I101" s="148"/>
      <c r="J101" s="138"/>
    </row>
    <row r="102" spans="1:10" ht="12.75">
      <c r="A102" s="147">
        <v>23</v>
      </c>
      <c r="B102" s="9" t="s">
        <v>113</v>
      </c>
      <c r="C102" s="113" t="s">
        <v>61</v>
      </c>
      <c r="D102" s="119">
        <v>131376</v>
      </c>
      <c r="E102" s="116">
        <v>0</v>
      </c>
      <c r="F102" s="116">
        <v>0</v>
      </c>
      <c r="G102" s="116">
        <v>131376</v>
      </c>
      <c r="H102" s="116"/>
      <c r="I102" s="148"/>
      <c r="J102" s="138"/>
    </row>
    <row r="103" spans="1:10" ht="12.75">
      <c r="A103" s="147">
        <v>24</v>
      </c>
      <c r="B103" s="9" t="s">
        <v>114</v>
      </c>
      <c r="C103" s="113" t="s">
        <v>61</v>
      </c>
      <c r="D103" s="119">
        <v>103366</v>
      </c>
      <c r="E103" s="116">
        <v>91324</v>
      </c>
      <c r="F103" s="116">
        <v>3437</v>
      </c>
      <c r="G103" s="116">
        <v>3437</v>
      </c>
      <c r="H103" s="116">
        <v>5168</v>
      </c>
      <c r="I103" s="148">
        <v>1495</v>
      </c>
      <c r="J103" s="138"/>
    </row>
    <row r="104" spans="1:10" ht="12.75">
      <c r="A104" s="147">
        <v>25</v>
      </c>
      <c r="B104" s="9" t="s">
        <v>115</v>
      </c>
      <c r="C104" s="113" t="s">
        <v>61</v>
      </c>
      <c r="D104" s="119">
        <v>159313</v>
      </c>
      <c r="E104" s="116">
        <v>140753</v>
      </c>
      <c r="F104" s="116">
        <v>5297</v>
      </c>
      <c r="G104" s="116">
        <v>5297</v>
      </c>
      <c r="H104" s="116">
        <v>7966</v>
      </c>
      <c r="I104" s="148">
        <v>1925</v>
      </c>
      <c r="J104" s="138"/>
    </row>
    <row r="105" spans="1:10" ht="12.75">
      <c r="A105" s="147">
        <v>26</v>
      </c>
      <c r="B105" s="9" t="s">
        <v>116</v>
      </c>
      <c r="C105" s="113" t="s">
        <v>61</v>
      </c>
      <c r="D105" s="119">
        <v>415549</v>
      </c>
      <c r="E105" s="116">
        <v>367138</v>
      </c>
      <c r="F105" s="116">
        <v>13817</v>
      </c>
      <c r="G105" s="116">
        <v>13817</v>
      </c>
      <c r="H105" s="116">
        <v>20777</v>
      </c>
      <c r="I105" s="148">
        <v>5579</v>
      </c>
      <c r="J105" s="138"/>
    </row>
    <row r="106" spans="1:10" ht="12.75">
      <c r="A106" s="147">
        <v>27</v>
      </c>
      <c r="B106" s="9" t="s">
        <v>117</v>
      </c>
      <c r="C106" s="113" t="s">
        <v>61</v>
      </c>
      <c r="D106" s="119">
        <v>218470</v>
      </c>
      <c r="E106" s="116">
        <v>193018</v>
      </c>
      <c r="F106" s="116">
        <v>7264</v>
      </c>
      <c r="G106" s="116">
        <v>7264</v>
      </c>
      <c r="H106" s="116">
        <v>10924</v>
      </c>
      <c r="I106" s="148">
        <v>1877</v>
      </c>
      <c r="J106" s="138"/>
    </row>
    <row r="107" spans="1:10" ht="12.75">
      <c r="A107" s="147">
        <v>28</v>
      </c>
      <c r="B107" s="9" t="s">
        <v>118</v>
      </c>
      <c r="C107" s="113" t="s">
        <v>61</v>
      </c>
      <c r="D107" s="119">
        <v>245320</v>
      </c>
      <c r="E107" s="116">
        <v>216740</v>
      </c>
      <c r="F107" s="116">
        <v>8157</v>
      </c>
      <c r="G107" s="116">
        <v>8157</v>
      </c>
      <c r="H107" s="116">
        <v>12266</v>
      </c>
      <c r="I107" s="148">
        <v>2565</v>
      </c>
      <c r="J107" s="138"/>
    </row>
    <row r="108" spans="1:10" ht="12.75">
      <c r="A108" s="147">
        <v>29</v>
      </c>
      <c r="B108" s="9" t="s">
        <v>119</v>
      </c>
      <c r="C108" s="113" t="s">
        <v>61</v>
      </c>
      <c r="D108" s="119">
        <v>40870</v>
      </c>
      <c r="E108" s="116">
        <v>36109</v>
      </c>
      <c r="F108" s="116">
        <v>1359</v>
      </c>
      <c r="G108" s="116">
        <v>1359</v>
      </c>
      <c r="H108" s="116">
        <v>2043</v>
      </c>
      <c r="I108" s="148">
        <v>448</v>
      </c>
      <c r="J108" s="138"/>
    </row>
    <row r="109" spans="1:10" ht="12.75">
      <c r="A109" s="147">
        <v>30</v>
      </c>
      <c r="B109" s="9" t="s">
        <v>120</v>
      </c>
      <c r="C109" s="113" t="s">
        <v>61</v>
      </c>
      <c r="D109" s="119">
        <v>537101</v>
      </c>
      <c r="E109" s="116">
        <v>474528</v>
      </c>
      <c r="F109" s="116">
        <v>17859</v>
      </c>
      <c r="G109" s="116">
        <v>17859</v>
      </c>
      <c r="H109" s="116">
        <v>26855</v>
      </c>
      <c r="I109" s="148">
        <v>6695</v>
      </c>
      <c r="J109" s="138"/>
    </row>
    <row r="110" spans="1:10" ht="12.75">
      <c r="A110" s="147">
        <v>31</v>
      </c>
      <c r="B110" s="9" t="s">
        <v>121</v>
      </c>
      <c r="C110" s="113" t="s">
        <v>61</v>
      </c>
      <c r="D110" s="119">
        <v>59120</v>
      </c>
      <c r="E110" s="116">
        <v>52232</v>
      </c>
      <c r="F110" s="116">
        <v>1966</v>
      </c>
      <c r="G110" s="116">
        <v>1966</v>
      </c>
      <c r="H110" s="116">
        <v>2956</v>
      </c>
      <c r="I110" s="148">
        <v>539</v>
      </c>
      <c r="J110" s="138"/>
    </row>
    <row r="111" spans="1:10" ht="12.75">
      <c r="A111" s="147">
        <v>32</v>
      </c>
      <c r="B111" s="9" t="s">
        <v>122</v>
      </c>
      <c r="C111" s="113" t="s">
        <v>61</v>
      </c>
      <c r="D111" s="119">
        <v>288689</v>
      </c>
      <c r="E111" s="116">
        <v>255057</v>
      </c>
      <c r="F111" s="116">
        <v>9599</v>
      </c>
      <c r="G111" s="116">
        <v>9599</v>
      </c>
      <c r="H111" s="116">
        <v>14434</v>
      </c>
      <c r="I111" s="148">
        <v>5856</v>
      </c>
      <c r="J111" s="138"/>
    </row>
    <row r="112" spans="1:10" ht="30" customHeight="1">
      <c r="A112" s="151"/>
      <c r="B112" s="100" t="s">
        <v>56</v>
      </c>
      <c r="C112" s="15"/>
      <c r="D112" s="120">
        <f>SUM(D79:D111)</f>
        <v>16068090</v>
      </c>
      <c r="E112" s="120">
        <v>12470474</v>
      </c>
      <c r="F112" s="120">
        <v>469322</v>
      </c>
      <c r="G112" s="120">
        <f>SUM(G79:G111)</f>
        <v>2339692</v>
      </c>
      <c r="H112" s="120">
        <v>788602</v>
      </c>
      <c r="I112" s="150">
        <v>229539</v>
      </c>
      <c r="J112" s="111"/>
    </row>
    <row r="113" spans="1:10" ht="12.75">
      <c r="A113" s="154"/>
      <c r="B113" s="105"/>
      <c r="C113" s="105"/>
      <c r="D113" s="97"/>
      <c r="E113" s="97"/>
      <c r="F113" s="97"/>
      <c r="G113" s="97"/>
      <c r="H113" s="97"/>
      <c r="I113" s="155"/>
      <c r="J113" s="98"/>
    </row>
    <row r="114" spans="1:10" ht="27" customHeight="1">
      <c r="A114" s="156"/>
      <c r="B114" s="19" t="s">
        <v>66</v>
      </c>
      <c r="C114" s="19"/>
      <c r="D114" s="102"/>
      <c r="E114" s="102"/>
      <c r="F114" s="102"/>
      <c r="G114" s="102"/>
      <c r="H114" s="102"/>
      <c r="I114" s="157"/>
      <c r="J114" s="98"/>
    </row>
    <row r="115" spans="1:10" ht="12.75">
      <c r="A115" s="158">
        <v>1</v>
      </c>
      <c r="B115" s="105" t="s">
        <v>67</v>
      </c>
      <c r="C115" s="11" t="s">
        <v>243</v>
      </c>
      <c r="D115" s="116">
        <v>55000</v>
      </c>
      <c r="E115" s="116">
        <v>48592.5</v>
      </c>
      <c r="F115" s="116">
        <v>1828.75</v>
      </c>
      <c r="G115" s="116">
        <v>1828.75</v>
      </c>
      <c r="H115" s="116">
        <v>2750</v>
      </c>
      <c r="I115" s="148">
        <v>619</v>
      </c>
      <c r="J115" s="138"/>
    </row>
    <row r="116" spans="1:10" ht="12.75">
      <c r="A116" s="158">
        <v>2</v>
      </c>
      <c r="B116" s="105" t="s">
        <v>68</v>
      </c>
      <c r="C116" s="11" t="s">
        <v>243</v>
      </c>
      <c r="D116" s="116">
        <v>55000</v>
      </c>
      <c r="E116" s="116">
        <v>48592.5</v>
      </c>
      <c r="F116" s="116">
        <v>1828.75</v>
      </c>
      <c r="G116" s="116">
        <v>1828.75</v>
      </c>
      <c r="H116" s="116">
        <v>2750</v>
      </c>
      <c r="I116" s="148">
        <v>773</v>
      </c>
      <c r="J116" s="138"/>
    </row>
    <row r="117" spans="1:10" ht="12.75">
      <c r="A117" s="158">
        <v>3</v>
      </c>
      <c r="B117" s="105" t="s">
        <v>69</v>
      </c>
      <c r="C117" s="11" t="s">
        <v>243</v>
      </c>
      <c r="D117" s="116">
        <v>55000</v>
      </c>
      <c r="E117" s="116">
        <v>48592.5</v>
      </c>
      <c r="F117" s="116">
        <v>1828.75</v>
      </c>
      <c r="G117" s="116">
        <v>1828.75</v>
      </c>
      <c r="H117" s="116">
        <v>2750</v>
      </c>
      <c r="I117" s="148">
        <v>654</v>
      </c>
      <c r="J117" s="138"/>
    </row>
    <row r="118" spans="1:10" ht="12.75">
      <c r="A118" s="158">
        <v>4</v>
      </c>
      <c r="B118" s="105" t="s">
        <v>70</v>
      </c>
      <c r="C118" s="11" t="s">
        <v>243</v>
      </c>
      <c r="D118" s="116">
        <v>55000</v>
      </c>
      <c r="E118" s="116">
        <v>48592.5</v>
      </c>
      <c r="F118" s="116">
        <v>1828.75</v>
      </c>
      <c r="G118" s="116">
        <v>1828.75</v>
      </c>
      <c r="H118" s="116">
        <v>2750</v>
      </c>
      <c r="I118" s="148">
        <v>580</v>
      </c>
      <c r="J118" s="138"/>
    </row>
    <row r="119" spans="1:10" ht="12.75">
      <c r="A119" s="158">
        <v>5</v>
      </c>
      <c r="B119" s="105" t="s">
        <v>71</v>
      </c>
      <c r="C119" s="11" t="s">
        <v>243</v>
      </c>
      <c r="D119" s="116">
        <v>55000</v>
      </c>
      <c r="E119" s="116">
        <v>48592.5</v>
      </c>
      <c r="F119" s="116">
        <v>1828.75</v>
      </c>
      <c r="G119" s="116">
        <v>1828.75</v>
      </c>
      <c r="H119" s="116">
        <v>2750</v>
      </c>
      <c r="I119" s="148">
        <v>685</v>
      </c>
      <c r="J119" s="138"/>
    </row>
    <row r="120" spans="1:10" ht="12.75">
      <c r="A120" s="158">
        <v>6</v>
      </c>
      <c r="B120" s="105" t="s">
        <v>72</v>
      </c>
      <c r="C120" s="11" t="s">
        <v>243</v>
      </c>
      <c r="D120" s="116">
        <v>55000</v>
      </c>
      <c r="E120" s="116">
        <v>48592.5</v>
      </c>
      <c r="F120" s="116">
        <v>1828.75</v>
      </c>
      <c r="G120" s="116">
        <v>1828.75</v>
      </c>
      <c r="H120" s="116">
        <v>2750</v>
      </c>
      <c r="I120" s="148">
        <v>693</v>
      </c>
      <c r="J120" s="138"/>
    </row>
    <row r="121" spans="1:10" ht="12.75">
      <c r="A121" s="158">
        <v>7</v>
      </c>
      <c r="B121" s="105" t="s">
        <v>73</v>
      </c>
      <c r="C121" s="11" t="s">
        <v>243</v>
      </c>
      <c r="D121" s="116">
        <v>55000</v>
      </c>
      <c r="E121" s="116">
        <v>48592.5</v>
      </c>
      <c r="F121" s="116">
        <v>1828.75</v>
      </c>
      <c r="G121" s="116">
        <v>1828.75</v>
      </c>
      <c r="H121" s="116">
        <v>2750</v>
      </c>
      <c r="I121" s="148">
        <v>751</v>
      </c>
      <c r="J121" s="138"/>
    </row>
    <row r="122" spans="1:10" ht="12.75">
      <c r="A122" s="158">
        <v>8</v>
      </c>
      <c r="B122" s="105" t="s">
        <v>74</v>
      </c>
      <c r="C122" s="11" t="s">
        <v>243</v>
      </c>
      <c r="D122" s="116">
        <v>30000</v>
      </c>
      <c r="E122" s="116">
        <v>26505</v>
      </c>
      <c r="F122" s="116">
        <v>997.5</v>
      </c>
      <c r="G122" s="116">
        <v>997.5</v>
      </c>
      <c r="H122" s="116">
        <v>1500</v>
      </c>
      <c r="I122" s="148">
        <v>313</v>
      </c>
      <c r="J122" s="138"/>
    </row>
    <row r="123" spans="1:10" ht="12.75">
      <c r="A123" s="158">
        <v>9</v>
      </c>
      <c r="B123" s="105" t="s">
        <v>75</v>
      </c>
      <c r="C123" s="11" t="s">
        <v>243</v>
      </c>
      <c r="D123" s="116">
        <v>55000</v>
      </c>
      <c r="E123" s="116">
        <v>48592.5</v>
      </c>
      <c r="F123" s="116">
        <v>1828.75</v>
      </c>
      <c r="G123" s="116">
        <v>1828.75</v>
      </c>
      <c r="H123" s="116">
        <v>2750</v>
      </c>
      <c r="I123" s="148">
        <v>707</v>
      </c>
      <c r="J123" s="138"/>
    </row>
    <row r="124" spans="1:10" ht="12.75">
      <c r="A124" s="158">
        <v>10</v>
      </c>
      <c r="B124" s="105" t="s">
        <v>76</v>
      </c>
      <c r="C124" s="11" t="s">
        <v>243</v>
      </c>
      <c r="D124" s="116">
        <v>55000</v>
      </c>
      <c r="E124" s="116">
        <v>48592.5</v>
      </c>
      <c r="F124" s="116">
        <v>1828.75</v>
      </c>
      <c r="G124" s="116">
        <v>1828.75</v>
      </c>
      <c r="H124" s="116">
        <v>2750</v>
      </c>
      <c r="I124" s="148">
        <v>961</v>
      </c>
      <c r="J124" s="138"/>
    </row>
    <row r="125" spans="1:10" ht="12.75">
      <c r="A125" s="158">
        <v>11</v>
      </c>
      <c r="B125" s="105" t="s">
        <v>77</v>
      </c>
      <c r="C125" s="11" t="s">
        <v>243</v>
      </c>
      <c r="D125" s="116">
        <v>30000</v>
      </c>
      <c r="E125" s="116">
        <v>26505</v>
      </c>
      <c r="F125" s="116">
        <v>997.5</v>
      </c>
      <c r="G125" s="116">
        <v>997.5</v>
      </c>
      <c r="H125" s="116">
        <v>1500</v>
      </c>
      <c r="I125" s="148">
        <v>378</v>
      </c>
      <c r="J125" s="138"/>
    </row>
    <row r="126" spans="1:10" ht="12.75">
      <c r="A126" s="158">
        <v>12</v>
      </c>
      <c r="B126" s="105" t="s">
        <v>78</v>
      </c>
      <c r="C126" s="11" t="s">
        <v>243</v>
      </c>
      <c r="D126" s="116">
        <v>55000</v>
      </c>
      <c r="E126" s="116">
        <v>48592.5</v>
      </c>
      <c r="F126" s="116">
        <v>1828.75</v>
      </c>
      <c r="G126" s="116">
        <v>1828.75</v>
      </c>
      <c r="H126" s="116">
        <v>2750</v>
      </c>
      <c r="I126" s="148">
        <v>737</v>
      </c>
      <c r="J126" s="138"/>
    </row>
    <row r="127" spans="1:10" ht="12.75">
      <c r="A127" s="158">
        <v>13</v>
      </c>
      <c r="B127" s="105" t="s">
        <v>79</v>
      </c>
      <c r="C127" s="11" t="s">
        <v>243</v>
      </c>
      <c r="D127" s="116">
        <v>55000</v>
      </c>
      <c r="E127" s="116">
        <v>48592.5</v>
      </c>
      <c r="F127" s="116">
        <v>1828.75</v>
      </c>
      <c r="G127" s="116">
        <v>1828.75</v>
      </c>
      <c r="H127" s="116">
        <v>2750</v>
      </c>
      <c r="I127" s="148">
        <v>525</v>
      </c>
      <c r="J127" s="138"/>
    </row>
    <row r="128" spans="1:10" ht="12.75">
      <c r="A128" s="158">
        <v>14</v>
      </c>
      <c r="B128" s="105" t="s">
        <v>80</v>
      </c>
      <c r="C128" s="11" t="s">
        <v>243</v>
      </c>
      <c r="D128" s="116">
        <v>55000</v>
      </c>
      <c r="E128" s="116">
        <v>48592.5</v>
      </c>
      <c r="F128" s="116">
        <v>1828.75</v>
      </c>
      <c r="G128" s="116">
        <v>1828.75</v>
      </c>
      <c r="H128" s="116">
        <v>2750</v>
      </c>
      <c r="I128" s="148">
        <v>289</v>
      </c>
      <c r="J128" s="138"/>
    </row>
    <row r="129" spans="1:10" ht="12.75">
      <c r="A129" s="158">
        <v>15</v>
      </c>
      <c r="B129" s="105" t="s">
        <v>81</v>
      </c>
      <c r="C129" s="11" t="s">
        <v>243</v>
      </c>
      <c r="D129" s="116">
        <v>55000</v>
      </c>
      <c r="E129" s="116">
        <v>48592.5</v>
      </c>
      <c r="F129" s="116">
        <v>1828.75</v>
      </c>
      <c r="G129" s="116">
        <v>1828.75</v>
      </c>
      <c r="H129" s="116">
        <v>2750</v>
      </c>
      <c r="I129" s="148">
        <v>737</v>
      </c>
      <c r="J129" s="138"/>
    </row>
    <row r="130" spans="1:10" ht="12.75">
      <c r="A130" s="158">
        <v>16</v>
      </c>
      <c r="B130" s="105" t="s">
        <v>82</v>
      </c>
      <c r="C130" s="11" t="s">
        <v>243</v>
      </c>
      <c r="D130" s="116">
        <v>55000</v>
      </c>
      <c r="E130" s="116">
        <v>48592.5</v>
      </c>
      <c r="F130" s="116">
        <v>1828.75</v>
      </c>
      <c r="G130" s="116">
        <v>1828.75</v>
      </c>
      <c r="H130" s="116">
        <v>2750</v>
      </c>
      <c r="I130" s="148">
        <v>855</v>
      </c>
      <c r="J130" s="138"/>
    </row>
    <row r="131" spans="1:10" ht="12.75">
      <c r="A131" s="158">
        <v>17</v>
      </c>
      <c r="B131" s="105" t="s">
        <v>118</v>
      </c>
      <c r="C131" s="11" t="s">
        <v>243</v>
      </c>
      <c r="D131" s="116">
        <v>3000</v>
      </c>
      <c r="E131" s="116">
        <v>2650</v>
      </c>
      <c r="F131" s="116">
        <v>100</v>
      </c>
      <c r="G131" s="116">
        <v>100</v>
      </c>
      <c r="H131" s="116">
        <v>150</v>
      </c>
      <c r="I131" s="148">
        <v>31</v>
      </c>
      <c r="J131" s="138"/>
    </row>
    <row r="132" spans="1:10" ht="12.75">
      <c r="A132" s="158">
        <v>18</v>
      </c>
      <c r="B132" s="105" t="s">
        <v>120</v>
      </c>
      <c r="C132" s="11" t="s">
        <v>243</v>
      </c>
      <c r="D132" s="116">
        <v>3000</v>
      </c>
      <c r="E132" s="116">
        <v>2650</v>
      </c>
      <c r="F132" s="116">
        <v>100</v>
      </c>
      <c r="G132" s="116">
        <v>100</v>
      </c>
      <c r="H132" s="116">
        <v>150</v>
      </c>
      <c r="I132" s="148">
        <v>37</v>
      </c>
      <c r="J132" s="138"/>
    </row>
    <row r="133" spans="1:10" ht="12.75">
      <c r="A133" s="158">
        <v>19</v>
      </c>
      <c r="B133" s="105" t="s">
        <v>122</v>
      </c>
      <c r="C133" s="11" t="s">
        <v>243</v>
      </c>
      <c r="D133" s="116">
        <v>3000</v>
      </c>
      <c r="E133" s="116">
        <v>2650</v>
      </c>
      <c r="F133" s="116">
        <v>100</v>
      </c>
      <c r="G133" s="116">
        <v>100</v>
      </c>
      <c r="H133" s="116">
        <v>150</v>
      </c>
      <c r="I133" s="148">
        <v>61</v>
      </c>
      <c r="J133" s="138"/>
    </row>
    <row r="134" spans="1:10" s="22" customFormat="1" ht="12.75">
      <c r="A134" s="159"/>
      <c r="B134" s="106" t="s">
        <v>56</v>
      </c>
      <c r="C134" s="20"/>
      <c r="D134" s="122">
        <v>839000</v>
      </c>
      <c r="E134" s="122">
        <v>741255</v>
      </c>
      <c r="F134" s="122">
        <v>27897.5</v>
      </c>
      <c r="G134" s="122">
        <v>27897.5</v>
      </c>
      <c r="H134" s="122">
        <v>41950</v>
      </c>
      <c r="I134" s="153">
        <f>SUM(I115:I133)</f>
        <v>10386</v>
      </c>
      <c r="J134" s="108"/>
    </row>
    <row r="135" spans="1:10" ht="12.75">
      <c r="A135" s="154"/>
      <c r="B135" s="105"/>
      <c r="C135" s="105"/>
      <c r="D135" s="97"/>
      <c r="E135" s="97"/>
      <c r="F135" s="97"/>
      <c r="G135" s="97"/>
      <c r="H135" s="97"/>
      <c r="I135" s="155"/>
      <c r="J135" s="98"/>
    </row>
    <row r="136" spans="1:10" ht="24.75" customHeight="1">
      <c r="A136" s="189" t="s">
        <v>215</v>
      </c>
      <c r="B136" s="190"/>
      <c r="C136" s="103"/>
      <c r="D136" s="101"/>
      <c r="E136" s="104"/>
      <c r="F136" s="104"/>
      <c r="G136" s="104"/>
      <c r="H136" s="104"/>
      <c r="I136" s="160"/>
      <c r="J136" s="98"/>
    </row>
    <row r="137" spans="1:10" ht="15">
      <c r="A137" s="147">
        <v>1</v>
      </c>
      <c r="B137" s="14" t="s">
        <v>58</v>
      </c>
      <c r="C137" s="123" t="s">
        <v>62</v>
      </c>
      <c r="D137" s="117">
        <v>1311096</v>
      </c>
      <c r="E137" s="115">
        <v>1158353</v>
      </c>
      <c r="F137" s="115">
        <v>43593</v>
      </c>
      <c r="G137" s="115">
        <v>43593</v>
      </c>
      <c r="H137" s="115">
        <v>65557</v>
      </c>
      <c r="I137" s="148">
        <v>49005</v>
      </c>
      <c r="J137" s="98"/>
    </row>
    <row r="138" spans="1:10" ht="15">
      <c r="A138" s="147">
        <v>2</v>
      </c>
      <c r="B138" s="9" t="s">
        <v>12</v>
      </c>
      <c r="C138" s="124" t="s">
        <v>62</v>
      </c>
      <c r="D138" s="114">
        <v>1429932</v>
      </c>
      <c r="E138" s="115">
        <v>1263345</v>
      </c>
      <c r="F138" s="115">
        <v>47545</v>
      </c>
      <c r="G138" s="115">
        <v>47545</v>
      </c>
      <c r="H138" s="115">
        <v>71497</v>
      </c>
      <c r="I138" s="148">
        <v>33499</v>
      </c>
      <c r="J138" s="98"/>
    </row>
    <row r="139" spans="1:10" ht="15">
      <c r="A139" s="147">
        <v>3</v>
      </c>
      <c r="B139" s="9" t="s">
        <v>14</v>
      </c>
      <c r="C139" s="124"/>
      <c r="D139" s="114">
        <v>556203</v>
      </c>
      <c r="E139" s="115">
        <v>491405</v>
      </c>
      <c r="F139" s="115">
        <v>18494</v>
      </c>
      <c r="G139" s="115">
        <v>18494</v>
      </c>
      <c r="H139" s="115">
        <v>27810</v>
      </c>
      <c r="I139" s="148">
        <v>8390</v>
      </c>
      <c r="J139" s="98"/>
    </row>
    <row r="140" spans="1:10" ht="12.75">
      <c r="A140" s="147">
        <v>4</v>
      </c>
      <c r="B140" s="9" t="s">
        <v>111</v>
      </c>
      <c r="C140" s="124" t="s">
        <v>62</v>
      </c>
      <c r="D140" s="119">
        <v>659170</v>
      </c>
      <c r="E140" s="116"/>
      <c r="F140" s="116"/>
      <c r="G140" s="119">
        <v>659170</v>
      </c>
      <c r="H140" s="119"/>
      <c r="I140" s="148"/>
      <c r="J140" s="98"/>
    </row>
    <row r="141" spans="1:10" ht="12.75">
      <c r="A141" s="147">
        <v>5</v>
      </c>
      <c r="B141" s="9" t="s">
        <v>123</v>
      </c>
      <c r="C141" s="124" t="s">
        <v>62</v>
      </c>
      <c r="D141" s="119">
        <v>688080</v>
      </c>
      <c r="E141" s="116"/>
      <c r="F141" s="116"/>
      <c r="G141" s="116">
        <v>688080</v>
      </c>
      <c r="H141" s="116"/>
      <c r="I141" s="148"/>
      <c r="J141" s="98"/>
    </row>
    <row r="142" spans="1:10" ht="12.75">
      <c r="A142" s="147">
        <v>6</v>
      </c>
      <c r="B142" s="9" t="s">
        <v>124</v>
      </c>
      <c r="C142" s="124" t="s">
        <v>62</v>
      </c>
      <c r="D142" s="119">
        <v>376140</v>
      </c>
      <c r="E142" s="116"/>
      <c r="F142" s="116"/>
      <c r="G142" s="116">
        <v>376140</v>
      </c>
      <c r="H142" s="116"/>
      <c r="I142" s="148"/>
      <c r="J142" s="98"/>
    </row>
    <row r="143" spans="1:10" ht="12.75">
      <c r="A143" s="147">
        <v>7</v>
      </c>
      <c r="B143" s="9" t="s">
        <v>125</v>
      </c>
      <c r="C143" s="124" t="s">
        <v>62</v>
      </c>
      <c r="D143" s="119">
        <v>897940</v>
      </c>
      <c r="E143" s="116"/>
      <c r="F143" s="116"/>
      <c r="G143" s="116">
        <v>853043</v>
      </c>
      <c r="H143" s="116">
        <v>44897</v>
      </c>
      <c r="I143" s="148">
        <v>10719</v>
      </c>
      <c r="J143" s="111"/>
    </row>
    <row r="144" spans="1:10" ht="12.75">
      <c r="A144" s="147">
        <v>8</v>
      </c>
      <c r="B144" s="9" t="s">
        <v>95</v>
      </c>
      <c r="C144" s="124" t="s">
        <v>62</v>
      </c>
      <c r="D144" s="119">
        <v>695691</v>
      </c>
      <c r="E144" s="116">
        <v>614642</v>
      </c>
      <c r="F144" s="116">
        <v>23132</v>
      </c>
      <c r="G144" s="116">
        <v>23132</v>
      </c>
      <c r="H144" s="116">
        <v>34785</v>
      </c>
      <c r="I144" s="148">
        <v>13859</v>
      </c>
      <c r="J144" s="98"/>
    </row>
    <row r="145" spans="1:10" ht="12.75">
      <c r="A145" s="147">
        <v>9</v>
      </c>
      <c r="B145" s="9" t="s">
        <v>196</v>
      </c>
      <c r="C145" s="124" t="s">
        <v>62</v>
      </c>
      <c r="D145" s="119">
        <v>1083147</v>
      </c>
      <c r="E145" s="116">
        <v>956960</v>
      </c>
      <c r="F145" s="116">
        <v>36015</v>
      </c>
      <c r="G145" s="116">
        <v>36015</v>
      </c>
      <c r="H145" s="116">
        <v>54157</v>
      </c>
      <c r="I145" s="148">
        <v>47248</v>
      </c>
      <c r="J145" s="98"/>
    </row>
    <row r="146" spans="1:10" ht="12.75">
      <c r="A146" s="147">
        <v>10</v>
      </c>
      <c r="B146" s="9" t="s">
        <v>197</v>
      </c>
      <c r="C146" s="124" t="s">
        <v>62</v>
      </c>
      <c r="D146" s="119">
        <v>383950</v>
      </c>
      <c r="E146" s="116">
        <v>339220</v>
      </c>
      <c r="F146" s="116">
        <v>12766</v>
      </c>
      <c r="G146" s="116">
        <v>12766</v>
      </c>
      <c r="H146" s="116">
        <v>19198</v>
      </c>
      <c r="I146" s="148">
        <v>10413</v>
      </c>
      <c r="J146" s="98"/>
    </row>
    <row r="147" spans="1:11" ht="12.75">
      <c r="A147" s="147" t="s">
        <v>253</v>
      </c>
      <c r="B147" s="9" t="s">
        <v>249</v>
      </c>
      <c r="C147" s="124" t="s">
        <v>62</v>
      </c>
      <c r="D147" s="119">
        <v>265210</v>
      </c>
      <c r="E147" s="116">
        <v>0</v>
      </c>
      <c r="F147" s="116">
        <v>0</v>
      </c>
      <c r="G147" s="116">
        <v>251950</v>
      </c>
      <c r="H147" s="116">
        <v>13260</v>
      </c>
      <c r="I147" s="148">
        <v>3496</v>
      </c>
      <c r="J147" s="98"/>
      <c r="K147" s="131"/>
    </row>
    <row r="148" spans="1:11" ht="27.75" customHeight="1">
      <c r="A148" s="151"/>
      <c r="B148" s="100" t="s">
        <v>56</v>
      </c>
      <c r="C148" s="15"/>
      <c r="D148" s="120">
        <f aca="true" t="shared" si="1" ref="D148:I148">SUM(D137:D147)</f>
        <v>8346559</v>
      </c>
      <c r="E148" s="120">
        <f t="shared" si="1"/>
        <v>4823925</v>
      </c>
      <c r="F148" s="120">
        <f t="shared" si="1"/>
        <v>181545</v>
      </c>
      <c r="G148" s="120">
        <f t="shared" si="1"/>
        <v>3009928</v>
      </c>
      <c r="H148" s="120">
        <f t="shared" si="1"/>
        <v>331161</v>
      </c>
      <c r="I148" s="150">
        <f t="shared" si="1"/>
        <v>176629</v>
      </c>
      <c r="J148" s="111"/>
      <c r="K148" s="131"/>
    </row>
    <row r="149" spans="1:10" ht="12.75">
      <c r="A149" s="154"/>
      <c r="B149" s="105"/>
      <c r="C149" s="11"/>
      <c r="D149" s="121"/>
      <c r="E149" s="121"/>
      <c r="F149" s="121"/>
      <c r="G149" s="121"/>
      <c r="H149" s="121"/>
      <c r="I149" s="152"/>
      <c r="J149" s="98"/>
    </row>
    <row r="150" spans="1:10" ht="12.75">
      <c r="A150" s="154"/>
      <c r="B150" s="106"/>
      <c r="C150" s="11"/>
      <c r="D150" s="121"/>
      <c r="E150" s="121"/>
      <c r="F150" s="121"/>
      <c r="G150" s="121"/>
      <c r="H150" s="121"/>
      <c r="I150" s="152"/>
      <c r="J150" s="98"/>
    </row>
    <row r="151" spans="1:10" ht="0.75" customHeight="1">
      <c r="A151" s="154">
        <v>1</v>
      </c>
      <c r="B151" s="105" t="s">
        <v>126</v>
      </c>
      <c r="C151" s="11" t="s">
        <v>127</v>
      </c>
      <c r="D151" s="125">
        <v>536</v>
      </c>
      <c r="E151" s="125"/>
      <c r="F151" s="125"/>
      <c r="G151" s="125">
        <v>509</v>
      </c>
      <c r="H151" s="125">
        <v>27</v>
      </c>
      <c r="I151" s="161"/>
      <c r="J151" s="98"/>
    </row>
    <row r="152" spans="1:10" ht="12.75" hidden="1">
      <c r="A152" s="154">
        <v>2</v>
      </c>
      <c r="B152" s="105" t="s">
        <v>128</v>
      </c>
      <c r="C152" s="11" t="s">
        <v>127</v>
      </c>
      <c r="D152" s="125">
        <v>536</v>
      </c>
      <c r="E152" s="125"/>
      <c r="F152" s="125"/>
      <c r="G152" s="125">
        <v>509</v>
      </c>
      <c r="H152" s="125">
        <v>27</v>
      </c>
      <c r="I152" s="161"/>
      <c r="J152" s="98"/>
    </row>
    <row r="153" spans="1:10" ht="12.75" hidden="1">
      <c r="A153" s="154">
        <v>3</v>
      </c>
      <c r="B153" s="105" t="s">
        <v>129</v>
      </c>
      <c r="C153" s="11" t="s">
        <v>127</v>
      </c>
      <c r="D153" s="125">
        <v>25027</v>
      </c>
      <c r="E153" s="125"/>
      <c r="F153" s="125"/>
      <c r="G153" s="125">
        <v>23775</v>
      </c>
      <c r="H153" s="125">
        <v>1252</v>
      </c>
      <c r="I153" s="161"/>
      <c r="J153" s="98"/>
    </row>
    <row r="154" spans="1:10" ht="12.75" hidden="1">
      <c r="A154" s="154">
        <v>4</v>
      </c>
      <c r="B154" s="105" t="s">
        <v>130</v>
      </c>
      <c r="C154" s="11" t="s">
        <v>127</v>
      </c>
      <c r="D154" s="125">
        <v>33591</v>
      </c>
      <c r="E154" s="125"/>
      <c r="F154" s="125"/>
      <c r="G154" s="125">
        <v>31911</v>
      </c>
      <c r="H154" s="125">
        <v>1680</v>
      </c>
      <c r="I154" s="161"/>
      <c r="J154" s="98"/>
    </row>
    <row r="155" spans="1:10" ht="12.75" hidden="1">
      <c r="A155" s="154">
        <v>5</v>
      </c>
      <c r="B155" s="105" t="s">
        <v>131</v>
      </c>
      <c r="C155" s="11" t="s">
        <v>127</v>
      </c>
      <c r="D155" s="125">
        <v>24880</v>
      </c>
      <c r="E155" s="125"/>
      <c r="F155" s="125"/>
      <c r="G155" s="125">
        <v>23636</v>
      </c>
      <c r="H155" s="125">
        <v>1244</v>
      </c>
      <c r="I155" s="161"/>
      <c r="J155" s="98"/>
    </row>
    <row r="156" spans="1:10" ht="12.75" hidden="1">
      <c r="A156" s="154">
        <v>6</v>
      </c>
      <c r="B156" s="105" t="s">
        <v>132</v>
      </c>
      <c r="C156" s="11" t="s">
        <v>127</v>
      </c>
      <c r="D156" s="125">
        <v>19420</v>
      </c>
      <c r="E156" s="125"/>
      <c r="F156" s="125"/>
      <c r="G156" s="125">
        <v>18449</v>
      </c>
      <c r="H156" s="125">
        <v>971</v>
      </c>
      <c r="I156" s="161"/>
      <c r="J156" s="98"/>
    </row>
    <row r="157" spans="1:10" ht="12.75" hidden="1">
      <c r="A157" s="154">
        <v>7</v>
      </c>
      <c r="B157" s="105" t="s">
        <v>133</v>
      </c>
      <c r="C157" s="11" t="s">
        <v>127</v>
      </c>
      <c r="D157" s="125">
        <v>36826</v>
      </c>
      <c r="E157" s="125"/>
      <c r="F157" s="125"/>
      <c r="G157" s="125">
        <v>34985</v>
      </c>
      <c r="H157" s="125">
        <v>1841</v>
      </c>
      <c r="I157" s="161"/>
      <c r="J157" s="98"/>
    </row>
    <row r="158" spans="1:10" ht="12.75" hidden="1">
      <c r="A158" s="154">
        <v>8</v>
      </c>
      <c r="B158" s="105" t="s">
        <v>134</v>
      </c>
      <c r="C158" s="11" t="s">
        <v>127</v>
      </c>
      <c r="D158" s="125">
        <v>30051</v>
      </c>
      <c r="E158" s="125"/>
      <c r="F158" s="125"/>
      <c r="G158" s="125">
        <v>28548</v>
      </c>
      <c r="H158" s="125">
        <v>1503</v>
      </c>
      <c r="I158" s="161"/>
      <c r="J158" s="98"/>
    </row>
    <row r="159" spans="1:10" ht="12.75" hidden="1">
      <c r="A159" s="154">
        <v>9</v>
      </c>
      <c r="B159" s="105" t="s">
        <v>135</v>
      </c>
      <c r="C159" s="11" t="s">
        <v>127</v>
      </c>
      <c r="D159" s="125">
        <v>28571</v>
      </c>
      <c r="E159" s="125"/>
      <c r="F159" s="125"/>
      <c r="G159" s="125">
        <v>27142</v>
      </c>
      <c r="H159" s="125">
        <v>1429</v>
      </c>
      <c r="I159" s="161"/>
      <c r="J159" s="98"/>
    </row>
    <row r="160" spans="1:10" ht="12.75" hidden="1">
      <c r="A160" s="154">
        <v>10</v>
      </c>
      <c r="B160" s="105" t="s">
        <v>136</v>
      </c>
      <c r="C160" s="11" t="s">
        <v>127</v>
      </c>
      <c r="D160" s="125">
        <v>28720</v>
      </c>
      <c r="E160" s="125"/>
      <c r="F160" s="125"/>
      <c r="G160" s="125">
        <v>27284</v>
      </c>
      <c r="H160" s="125">
        <v>1436</v>
      </c>
      <c r="I160" s="161"/>
      <c r="J160" s="98"/>
    </row>
    <row r="161" spans="1:10" ht="12.75" hidden="1">
      <c r="A161" s="154">
        <v>11</v>
      </c>
      <c r="B161" s="105" t="s">
        <v>137</v>
      </c>
      <c r="C161" s="11" t="s">
        <v>127</v>
      </c>
      <c r="D161" s="125">
        <v>72506</v>
      </c>
      <c r="E161" s="125"/>
      <c r="F161" s="125"/>
      <c r="G161" s="125">
        <v>71285</v>
      </c>
      <c r="H161" s="125">
        <v>1221</v>
      </c>
      <c r="I161" s="161"/>
      <c r="J161" s="98"/>
    </row>
    <row r="162" spans="1:10" ht="12.75" hidden="1">
      <c r="A162" s="154">
        <v>12</v>
      </c>
      <c r="B162" s="105" t="s">
        <v>138</v>
      </c>
      <c r="C162" s="11" t="s">
        <v>127</v>
      </c>
      <c r="D162" s="125">
        <v>98521</v>
      </c>
      <c r="E162" s="125"/>
      <c r="F162" s="125"/>
      <c r="G162" s="125">
        <v>95996</v>
      </c>
      <c r="H162" s="125">
        <v>2525</v>
      </c>
      <c r="I162" s="161"/>
      <c r="J162" s="98"/>
    </row>
    <row r="163" spans="1:10" ht="12.75" hidden="1">
      <c r="A163" s="154">
        <v>13</v>
      </c>
      <c r="B163" s="105" t="s">
        <v>139</v>
      </c>
      <c r="C163" s="11" t="s">
        <v>127</v>
      </c>
      <c r="D163" s="125">
        <v>189120</v>
      </c>
      <c r="E163" s="125"/>
      <c r="F163" s="125"/>
      <c r="G163" s="125">
        <v>189120</v>
      </c>
      <c r="H163" s="125"/>
      <c r="I163" s="161"/>
      <c r="J163" s="98"/>
    </row>
    <row r="164" spans="1:10" ht="12.75" hidden="1">
      <c r="A164" s="154">
        <v>14</v>
      </c>
      <c r="B164" s="105" t="s">
        <v>140</v>
      </c>
      <c r="C164" s="11" t="s">
        <v>127</v>
      </c>
      <c r="D164" s="125">
        <v>6305</v>
      </c>
      <c r="E164" s="125"/>
      <c r="F164" s="125"/>
      <c r="G164" s="125">
        <v>6179</v>
      </c>
      <c r="H164" s="125">
        <v>126</v>
      </c>
      <c r="I164" s="161"/>
      <c r="J164" s="98"/>
    </row>
    <row r="165" spans="1:10" ht="12.75" hidden="1">
      <c r="A165" s="154"/>
      <c r="B165" s="105" t="s">
        <v>65</v>
      </c>
      <c r="C165" s="11" t="s">
        <v>127</v>
      </c>
      <c r="D165" s="125">
        <v>594484</v>
      </c>
      <c r="E165" s="125"/>
      <c r="F165" s="125"/>
      <c r="G165" s="125">
        <v>579328</v>
      </c>
      <c r="H165" s="125">
        <v>15156</v>
      </c>
      <c r="I165" s="161"/>
      <c r="J165" s="98"/>
    </row>
    <row r="166" spans="1:10" ht="12.75" hidden="1">
      <c r="A166" s="154"/>
      <c r="B166" s="105" t="s">
        <v>141</v>
      </c>
      <c r="C166" s="11" t="s">
        <v>127</v>
      </c>
      <c r="D166" s="125">
        <v>600000</v>
      </c>
      <c r="E166" s="125"/>
      <c r="F166" s="125"/>
      <c r="G166" s="125">
        <v>570000</v>
      </c>
      <c r="H166" s="125">
        <v>30000</v>
      </c>
      <c r="I166" s="161"/>
      <c r="J166" s="98"/>
    </row>
    <row r="167" spans="1:10" ht="12.75" hidden="1">
      <c r="A167" s="154"/>
      <c r="B167" s="105" t="s">
        <v>142</v>
      </c>
      <c r="C167" s="11"/>
      <c r="D167" s="116">
        <v>2797953</v>
      </c>
      <c r="E167" s="116"/>
      <c r="F167" s="116"/>
      <c r="G167" s="116">
        <v>2724798</v>
      </c>
      <c r="H167" s="116">
        <v>73155</v>
      </c>
      <c r="I167" s="148"/>
      <c r="J167" s="98"/>
    </row>
    <row r="168" spans="1:11" ht="22.5" customHeight="1">
      <c r="A168" s="154" t="s">
        <v>212</v>
      </c>
      <c r="B168" s="106" t="s">
        <v>216</v>
      </c>
      <c r="C168" s="20"/>
      <c r="D168" s="108">
        <v>5563035</v>
      </c>
      <c r="E168" s="122">
        <v>0</v>
      </c>
      <c r="F168" s="122">
        <v>0</v>
      </c>
      <c r="G168" s="104">
        <v>5431502</v>
      </c>
      <c r="H168" s="122">
        <v>131533</v>
      </c>
      <c r="I168" s="153">
        <v>0</v>
      </c>
      <c r="J168" s="111"/>
      <c r="K168" s="131"/>
    </row>
    <row r="169" spans="1:10" ht="12.75">
      <c r="A169" s="154"/>
      <c r="B169" s="106"/>
      <c r="C169" s="11"/>
      <c r="D169" s="122"/>
      <c r="E169" s="122"/>
      <c r="F169" s="122"/>
      <c r="G169" s="122"/>
      <c r="H169" s="122"/>
      <c r="I169" s="153"/>
      <c r="J169" s="98"/>
    </row>
    <row r="170" spans="1:10" ht="12.75">
      <c r="A170" s="162"/>
      <c r="B170" s="106" t="s">
        <v>222</v>
      </c>
      <c r="C170" s="11"/>
      <c r="D170" s="122"/>
      <c r="E170" s="122"/>
      <c r="F170" s="122"/>
      <c r="G170" s="122"/>
      <c r="H170" s="122"/>
      <c r="I170" s="153"/>
      <c r="J170" s="98"/>
    </row>
    <row r="171" spans="1:10" ht="25.5" customHeight="1">
      <c r="A171" s="158">
        <v>1</v>
      </c>
      <c r="B171" s="105" t="s">
        <v>143</v>
      </c>
      <c r="C171" s="126" t="s">
        <v>144</v>
      </c>
      <c r="D171" s="116">
        <v>165296</v>
      </c>
      <c r="E171" s="116">
        <v>0</v>
      </c>
      <c r="F171" s="116">
        <v>0</v>
      </c>
      <c r="G171" s="116">
        <v>165296</v>
      </c>
      <c r="H171" s="116">
        <v>0</v>
      </c>
      <c r="I171" s="148">
        <v>0</v>
      </c>
      <c r="J171" s="98"/>
    </row>
    <row r="172" spans="1:10" ht="25.5">
      <c r="A172" s="158">
        <v>2</v>
      </c>
      <c r="B172" s="105" t="s">
        <v>145</v>
      </c>
      <c r="C172" s="126" t="s">
        <v>144</v>
      </c>
      <c r="D172" s="116">
        <v>124570</v>
      </c>
      <c r="E172" s="116">
        <v>0</v>
      </c>
      <c r="F172" s="116">
        <v>0</v>
      </c>
      <c r="G172" s="116">
        <v>124570</v>
      </c>
      <c r="H172" s="116">
        <v>0</v>
      </c>
      <c r="I172" s="148">
        <v>0</v>
      </c>
      <c r="J172" s="98"/>
    </row>
    <row r="173" spans="1:10" ht="25.5">
      <c r="A173" s="158">
        <v>3</v>
      </c>
      <c r="B173" s="105" t="s">
        <v>146</v>
      </c>
      <c r="C173" s="126" t="s">
        <v>144</v>
      </c>
      <c r="D173" s="116">
        <v>96280</v>
      </c>
      <c r="E173" s="116">
        <v>0</v>
      </c>
      <c r="F173" s="116">
        <v>0</v>
      </c>
      <c r="G173" s="116">
        <v>96280</v>
      </c>
      <c r="H173" s="116">
        <v>0</v>
      </c>
      <c r="I173" s="148">
        <v>0</v>
      </c>
      <c r="J173" s="98"/>
    </row>
    <row r="174" spans="1:10" ht="25.5">
      <c r="A174" s="158">
        <v>4</v>
      </c>
      <c r="B174" s="105" t="s">
        <v>147</v>
      </c>
      <c r="C174" s="126" t="s">
        <v>144</v>
      </c>
      <c r="D174" s="116">
        <v>71020</v>
      </c>
      <c r="E174" s="116">
        <v>0</v>
      </c>
      <c r="F174" s="116">
        <v>0</v>
      </c>
      <c r="G174" s="116">
        <v>71020</v>
      </c>
      <c r="H174" s="116">
        <v>0</v>
      </c>
      <c r="I174" s="148">
        <v>0</v>
      </c>
      <c r="J174" s="98"/>
    </row>
    <row r="175" spans="1:10" ht="25.5">
      <c r="A175" s="158">
        <v>5</v>
      </c>
      <c r="B175" s="105" t="s">
        <v>235</v>
      </c>
      <c r="C175" s="126" t="s">
        <v>144</v>
      </c>
      <c r="D175" s="116">
        <v>1662450</v>
      </c>
      <c r="E175" s="116">
        <v>0</v>
      </c>
      <c r="F175" s="116">
        <v>0</v>
      </c>
      <c r="G175" s="116">
        <v>1662450</v>
      </c>
      <c r="H175" s="116">
        <v>0</v>
      </c>
      <c r="I175" s="148">
        <v>0</v>
      </c>
      <c r="J175" s="98"/>
    </row>
    <row r="176" spans="1:10" ht="25.5">
      <c r="A176" s="158">
        <v>6</v>
      </c>
      <c r="B176" s="105" t="s">
        <v>148</v>
      </c>
      <c r="C176" s="126" t="s">
        <v>144</v>
      </c>
      <c r="D176" s="116">
        <v>301300</v>
      </c>
      <c r="E176" s="116">
        <v>0</v>
      </c>
      <c r="F176" s="116">
        <v>0</v>
      </c>
      <c r="G176" s="116">
        <v>301300</v>
      </c>
      <c r="H176" s="116">
        <v>0</v>
      </c>
      <c r="I176" s="148">
        <v>0</v>
      </c>
      <c r="J176" s="98"/>
    </row>
    <row r="177" spans="1:10" ht="25.5">
      <c r="A177" s="158">
        <v>7</v>
      </c>
      <c r="B177" s="105" t="s">
        <v>149</v>
      </c>
      <c r="C177" s="126" t="s">
        <v>144</v>
      </c>
      <c r="D177" s="116">
        <v>19830</v>
      </c>
      <c r="E177" s="116">
        <v>0</v>
      </c>
      <c r="F177" s="116">
        <v>0</v>
      </c>
      <c r="G177" s="116">
        <v>19830</v>
      </c>
      <c r="H177" s="116">
        <v>0</v>
      </c>
      <c r="I177" s="148">
        <v>0</v>
      </c>
      <c r="J177" s="98"/>
    </row>
    <row r="178" spans="1:10" ht="25.5">
      <c r="A178" s="158">
        <v>8</v>
      </c>
      <c r="B178" s="105" t="s">
        <v>150</v>
      </c>
      <c r="C178" s="126" t="s">
        <v>144</v>
      </c>
      <c r="D178" s="116">
        <v>67193</v>
      </c>
      <c r="E178" s="116">
        <v>0</v>
      </c>
      <c r="F178" s="116">
        <v>0</v>
      </c>
      <c r="G178" s="116">
        <v>67193</v>
      </c>
      <c r="H178" s="116">
        <v>0</v>
      </c>
      <c r="I178" s="148">
        <v>0</v>
      </c>
      <c r="J178" s="98"/>
    </row>
    <row r="179" spans="1:10" ht="25.5">
      <c r="A179" s="158">
        <v>9</v>
      </c>
      <c r="B179" s="105" t="s">
        <v>111</v>
      </c>
      <c r="C179" s="126" t="s">
        <v>144</v>
      </c>
      <c r="D179" s="116">
        <v>219220</v>
      </c>
      <c r="E179" s="116">
        <v>0</v>
      </c>
      <c r="F179" s="116">
        <v>0</v>
      </c>
      <c r="G179" s="116">
        <v>219220</v>
      </c>
      <c r="H179" s="116">
        <v>0</v>
      </c>
      <c r="I179" s="148">
        <v>0</v>
      </c>
      <c r="J179" s="98"/>
    </row>
    <row r="180" spans="1:10" ht="36.75" customHeight="1">
      <c r="A180" s="158">
        <v>10</v>
      </c>
      <c r="B180" s="168" t="s">
        <v>124</v>
      </c>
      <c r="C180" s="172" t="s">
        <v>144</v>
      </c>
      <c r="D180" s="173">
        <v>1444780</v>
      </c>
      <c r="E180" s="173">
        <v>0</v>
      </c>
      <c r="F180" s="173">
        <v>0</v>
      </c>
      <c r="G180" s="173">
        <v>1444780</v>
      </c>
      <c r="H180" s="173">
        <v>0</v>
      </c>
      <c r="I180" s="174">
        <v>0</v>
      </c>
      <c r="J180" s="98"/>
    </row>
    <row r="181" spans="1:10" ht="36" customHeight="1">
      <c r="A181" s="158">
        <v>11</v>
      </c>
      <c r="B181" s="105" t="s">
        <v>209</v>
      </c>
      <c r="C181" s="126" t="s">
        <v>144</v>
      </c>
      <c r="D181" s="116">
        <v>719895</v>
      </c>
      <c r="E181" s="116">
        <v>0</v>
      </c>
      <c r="F181" s="116">
        <v>0</v>
      </c>
      <c r="G181" s="116">
        <v>719895</v>
      </c>
      <c r="H181" s="116">
        <v>0</v>
      </c>
      <c r="I181" s="148">
        <v>0</v>
      </c>
      <c r="J181" s="98"/>
    </row>
    <row r="182" spans="1:10" ht="12.75">
      <c r="A182" s="154"/>
      <c r="B182" s="106" t="s">
        <v>56</v>
      </c>
      <c r="C182" s="126"/>
      <c r="D182" s="122">
        <f>SUM(D171:D181)</f>
        <v>4891834</v>
      </c>
      <c r="E182" s="122">
        <v>0</v>
      </c>
      <c r="F182" s="122">
        <v>0</v>
      </c>
      <c r="G182" s="122">
        <f>SUM(G171:G181)</f>
        <v>4891834</v>
      </c>
      <c r="H182" s="122">
        <v>0</v>
      </c>
      <c r="I182" s="153">
        <v>0</v>
      </c>
      <c r="J182" s="141"/>
    </row>
    <row r="183" spans="1:10" ht="12.75">
      <c r="A183" s="154"/>
      <c r="B183" s="106"/>
      <c r="C183" s="126"/>
      <c r="D183" s="122"/>
      <c r="E183" s="122"/>
      <c r="F183" s="122"/>
      <c r="G183" s="122"/>
      <c r="H183" s="122"/>
      <c r="I183" s="153"/>
      <c r="J183" s="98"/>
    </row>
    <row r="184" spans="1:10" ht="12.75">
      <c r="A184" s="154"/>
      <c r="B184" s="106" t="s">
        <v>226</v>
      </c>
      <c r="C184" s="126"/>
      <c r="D184" s="116"/>
      <c r="E184" s="116"/>
      <c r="F184" s="116"/>
      <c r="G184" s="116"/>
      <c r="H184" s="116"/>
      <c r="I184" s="148"/>
      <c r="J184" s="98"/>
    </row>
    <row r="185" spans="1:10" ht="23.25" customHeight="1">
      <c r="A185" s="158">
        <v>1</v>
      </c>
      <c r="B185" s="105" t="s">
        <v>151</v>
      </c>
      <c r="C185" s="126" t="s">
        <v>152</v>
      </c>
      <c r="D185" s="116">
        <v>72300</v>
      </c>
      <c r="E185" s="116">
        <v>0</v>
      </c>
      <c r="F185" s="116">
        <v>0</v>
      </c>
      <c r="G185" s="116">
        <v>68685</v>
      </c>
      <c r="H185" s="116">
        <v>3615</v>
      </c>
      <c r="I185" s="148">
        <v>1258</v>
      </c>
      <c r="J185" s="98"/>
    </row>
    <row r="186" spans="1:10" ht="12.75">
      <c r="A186" s="158">
        <v>2</v>
      </c>
      <c r="B186" s="105" t="s">
        <v>153</v>
      </c>
      <c r="C186" s="126" t="s">
        <v>152</v>
      </c>
      <c r="D186" s="116">
        <v>72300</v>
      </c>
      <c r="E186" s="116">
        <v>0</v>
      </c>
      <c r="F186" s="116">
        <v>0</v>
      </c>
      <c r="G186" s="116">
        <v>68685</v>
      </c>
      <c r="H186" s="116">
        <v>3615</v>
      </c>
      <c r="I186" s="148">
        <v>727</v>
      </c>
      <c r="J186" s="98"/>
    </row>
    <row r="187" spans="1:10" ht="12.75">
      <c r="A187" s="158">
        <v>3</v>
      </c>
      <c r="B187" s="105" t="s">
        <v>154</v>
      </c>
      <c r="C187" s="126" t="s">
        <v>152</v>
      </c>
      <c r="D187" s="116">
        <v>72300</v>
      </c>
      <c r="E187" s="116">
        <v>0</v>
      </c>
      <c r="F187" s="116">
        <v>0</v>
      </c>
      <c r="G187" s="116">
        <v>68685</v>
      </c>
      <c r="H187" s="116">
        <v>3615</v>
      </c>
      <c r="I187" s="148">
        <v>707</v>
      </c>
      <c r="J187" s="98"/>
    </row>
    <row r="188" spans="1:10" ht="12.75">
      <c r="A188" s="158">
        <v>4</v>
      </c>
      <c r="B188" s="105" t="s">
        <v>155</v>
      </c>
      <c r="C188" s="126" t="s">
        <v>152</v>
      </c>
      <c r="D188" s="116">
        <v>72300</v>
      </c>
      <c r="E188" s="116">
        <v>0</v>
      </c>
      <c r="F188" s="116">
        <v>0</v>
      </c>
      <c r="G188" s="116">
        <v>68685</v>
      </c>
      <c r="H188" s="116">
        <v>3615</v>
      </c>
      <c r="I188" s="148">
        <v>575</v>
      </c>
      <c r="J188" s="98"/>
    </row>
    <row r="189" spans="1:10" ht="12.75">
      <c r="A189" s="158">
        <v>5</v>
      </c>
      <c r="B189" s="105" t="s">
        <v>156</v>
      </c>
      <c r="C189" s="126" t="s">
        <v>152</v>
      </c>
      <c r="D189" s="116">
        <v>72300</v>
      </c>
      <c r="E189" s="116">
        <v>0</v>
      </c>
      <c r="F189" s="116">
        <v>0</v>
      </c>
      <c r="G189" s="116">
        <v>68685</v>
      </c>
      <c r="H189" s="116">
        <v>3615</v>
      </c>
      <c r="I189" s="148">
        <v>782</v>
      </c>
      <c r="J189" s="98"/>
    </row>
    <row r="190" spans="1:10" ht="12.75">
      <c r="A190" s="158">
        <v>6</v>
      </c>
      <c r="B190" s="105" t="s">
        <v>157</v>
      </c>
      <c r="C190" s="126" t="s">
        <v>152</v>
      </c>
      <c r="D190" s="116">
        <v>72300</v>
      </c>
      <c r="E190" s="116">
        <v>0</v>
      </c>
      <c r="F190" s="116">
        <v>0</v>
      </c>
      <c r="G190" s="116">
        <v>68685</v>
      </c>
      <c r="H190" s="116">
        <v>3615</v>
      </c>
      <c r="I190" s="148">
        <v>421</v>
      </c>
      <c r="J190" s="98"/>
    </row>
    <row r="191" spans="1:10" ht="12.75">
      <c r="A191" s="158">
        <v>7</v>
      </c>
      <c r="B191" s="105" t="s">
        <v>97</v>
      </c>
      <c r="C191" s="126" t="s">
        <v>152</v>
      </c>
      <c r="D191" s="116">
        <v>72300</v>
      </c>
      <c r="E191" s="116">
        <v>0</v>
      </c>
      <c r="F191" s="116">
        <v>0</v>
      </c>
      <c r="G191" s="116">
        <v>68685</v>
      </c>
      <c r="H191" s="116">
        <v>3615</v>
      </c>
      <c r="I191" s="148">
        <v>1270</v>
      </c>
      <c r="J191" s="98"/>
    </row>
    <row r="192" spans="1:10" ht="12.75">
      <c r="A192" s="154"/>
      <c r="B192" s="106" t="s">
        <v>56</v>
      </c>
      <c r="C192" s="126"/>
      <c r="D192" s="122">
        <v>506100</v>
      </c>
      <c r="E192" s="122">
        <v>0</v>
      </c>
      <c r="F192" s="122">
        <v>0</v>
      </c>
      <c r="G192" s="122">
        <v>480795</v>
      </c>
      <c r="H192" s="122">
        <v>25305</v>
      </c>
      <c r="I192" s="153">
        <v>5740</v>
      </c>
      <c r="J192" s="98"/>
    </row>
    <row r="193" spans="1:10" ht="12.75">
      <c r="A193" s="154"/>
      <c r="B193" s="106"/>
      <c r="C193" s="126"/>
      <c r="D193" s="122"/>
      <c r="E193" s="122"/>
      <c r="F193" s="122"/>
      <c r="G193" s="122"/>
      <c r="H193" s="122"/>
      <c r="I193" s="153"/>
      <c r="J193" s="98"/>
    </row>
    <row r="194" spans="1:10" ht="12.75">
      <c r="A194" s="154"/>
      <c r="B194" s="106" t="s">
        <v>217</v>
      </c>
      <c r="C194" s="126"/>
      <c r="D194" s="116"/>
      <c r="E194" s="116"/>
      <c r="F194" s="116"/>
      <c r="G194" s="116"/>
      <c r="H194" s="116"/>
      <c r="I194" s="148"/>
      <c r="J194" s="98"/>
    </row>
    <row r="195" spans="1:10" ht="25.5">
      <c r="A195" s="158">
        <v>1</v>
      </c>
      <c r="B195" s="105" t="s">
        <v>158</v>
      </c>
      <c r="C195" s="126" t="s">
        <v>159</v>
      </c>
      <c r="D195" s="116">
        <v>332460</v>
      </c>
      <c r="E195" s="116">
        <v>0</v>
      </c>
      <c r="F195" s="116">
        <v>0</v>
      </c>
      <c r="G195" s="116">
        <v>249345</v>
      </c>
      <c r="H195" s="116">
        <v>83115</v>
      </c>
      <c r="I195" s="148">
        <v>19801</v>
      </c>
      <c r="J195" s="98"/>
    </row>
    <row r="196" spans="1:10" ht="25.5">
      <c r="A196" s="158">
        <v>2</v>
      </c>
      <c r="B196" s="105" t="s">
        <v>160</v>
      </c>
      <c r="C196" s="126" t="s">
        <v>159</v>
      </c>
      <c r="D196" s="116">
        <v>166231</v>
      </c>
      <c r="E196" s="116">
        <v>0</v>
      </c>
      <c r="F196" s="116">
        <v>0</v>
      </c>
      <c r="G196" s="116">
        <v>124673</v>
      </c>
      <c r="H196" s="116">
        <v>41558</v>
      </c>
      <c r="I196" s="148">
        <v>5572</v>
      </c>
      <c r="J196" s="98"/>
    </row>
    <row r="197" spans="1:10" ht="25.5">
      <c r="A197" s="158">
        <v>3</v>
      </c>
      <c r="B197" s="105" t="s">
        <v>161</v>
      </c>
      <c r="C197" s="126" t="s">
        <v>159</v>
      </c>
      <c r="D197" s="116">
        <v>332460</v>
      </c>
      <c r="E197" s="116">
        <v>0</v>
      </c>
      <c r="F197" s="116">
        <v>0</v>
      </c>
      <c r="G197" s="116">
        <v>249345</v>
      </c>
      <c r="H197" s="116">
        <v>83115</v>
      </c>
      <c r="I197" s="148">
        <v>24511</v>
      </c>
      <c r="J197" s="98"/>
    </row>
    <row r="198" spans="1:10" ht="25.5">
      <c r="A198" s="158">
        <v>4</v>
      </c>
      <c r="B198" s="105" t="s">
        <v>162</v>
      </c>
      <c r="C198" s="126" t="s">
        <v>159</v>
      </c>
      <c r="D198" s="116">
        <v>144799</v>
      </c>
      <c r="E198" s="116">
        <v>0</v>
      </c>
      <c r="F198" s="116">
        <v>0</v>
      </c>
      <c r="G198" s="116">
        <v>108599</v>
      </c>
      <c r="H198" s="116">
        <v>36200</v>
      </c>
      <c r="I198" s="148">
        <v>3344</v>
      </c>
      <c r="J198" s="98"/>
    </row>
    <row r="199" spans="1:10" ht="25.5">
      <c r="A199" s="158">
        <v>5</v>
      </c>
      <c r="B199" s="105" t="s">
        <v>163</v>
      </c>
      <c r="C199" s="126" t="s">
        <v>159</v>
      </c>
      <c r="D199" s="116">
        <v>144799</v>
      </c>
      <c r="E199" s="116">
        <v>0</v>
      </c>
      <c r="F199" s="116">
        <v>0</v>
      </c>
      <c r="G199" s="116">
        <v>108599</v>
      </c>
      <c r="H199" s="116">
        <v>36200</v>
      </c>
      <c r="I199" s="148">
        <v>10074</v>
      </c>
      <c r="J199" s="98"/>
    </row>
    <row r="200" spans="1:10" ht="25.5">
      <c r="A200" s="158">
        <v>6</v>
      </c>
      <c r="B200" s="105" t="s">
        <v>164</v>
      </c>
      <c r="C200" s="126" t="s">
        <v>159</v>
      </c>
      <c r="D200" s="116">
        <v>137665</v>
      </c>
      <c r="E200" s="116">
        <v>0</v>
      </c>
      <c r="F200" s="116">
        <v>0</v>
      </c>
      <c r="G200" s="116">
        <v>103249</v>
      </c>
      <c r="H200" s="116">
        <v>34416</v>
      </c>
      <c r="I200" s="148">
        <v>4882</v>
      </c>
      <c r="J200" s="98"/>
    </row>
    <row r="201" spans="1:10" ht="25.5">
      <c r="A201" s="158">
        <v>7</v>
      </c>
      <c r="B201" s="105" t="s">
        <v>165</v>
      </c>
      <c r="C201" s="126" t="s">
        <v>159</v>
      </c>
      <c r="D201" s="116">
        <v>73215</v>
      </c>
      <c r="E201" s="116">
        <v>0</v>
      </c>
      <c r="F201" s="116">
        <v>0</v>
      </c>
      <c r="G201" s="116">
        <v>54911</v>
      </c>
      <c r="H201" s="116">
        <v>18304</v>
      </c>
      <c r="I201" s="148">
        <v>4906</v>
      </c>
      <c r="J201" s="98"/>
    </row>
    <row r="202" spans="1:10" ht="25.5">
      <c r="A202" s="158">
        <v>8</v>
      </c>
      <c r="B202" s="105" t="s">
        <v>166</v>
      </c>
      <c r="C202" s="126" t="s">
        <v>159</v>
      </c>
      <c r="D202" s="116">
        <v>36608</v>
      </c>
      <c r="E202" s="116">
        <v>0</v>
      </c>
      <c r="F202" s="116">
        <v>0</v>
      </c>
      <c r="G202" s="116">
        <v>27456</v>
      </c>
      <c r="H202" s="116">
        <v>9152</v>
      </c>
      <c r="I202" s="148">
        <v>2038</v>
      </c>
      <c r="J202" s="98"/>
    </row>
    <row r="203" spans="1:10" ht="25.5">
      <c r="A203" s="158">
        <v>9</v>
      </c>
      <c r="B203" s="105" t="s">
        <v>167</v>
      </c>
      <c r="C203" s="126" t="s">
        <v>159</v>
      </c>
      <c r="D203" s="116">
        <v>36608</v>
      </c>
      <c r="E203" s="116">
        <v>0</v>
      </c>
      <c r="F203" s="116">
        <v>0</v>
      </c>
      <c r="G203" s="116">
        <v>27456</v>
      </c>
      <c r="H203" s="116">
        <v>9152</v>
      </c>
      <c r="I203" s="148">
        <v>2438</v>
      </c>
      <c r="J203" s="98"/>
    </row>
    <row r="204" spans="1:10" ht="25.5">
      <c r="A204" s="158">
        <v>10</v>
      </c>
      <c r="B204" s="105" t="s">
        <v>168</v>
      </c>
      <c r="C204" s="126" t="s">
        <v>159</v>
      </c>
      <c r="D204" s="116">
        <v>264884</v>
      </c>
      <c r="E204" s="116">
        <v>0</v>
      </c>
      <c r="F204" s="116">
        <v>0</v>
      </c>
      <c r="G204" s="116">
        <v>198663</v>
      </c>
      <c r="H204" s="116">
        <v>66221</v>
      </c>
      <c r="I204" s="148">
        <v>14497</v>
      </c>
      <c r="J204" s="98"/>
    </row>
    <row r="205" spans="1:10" ht="25.5">
      <c r="A205" s="158">
        <v>11</v>
      </c>
      <c r="B205" s="105" t="s">
        <v>10</v>
      </c>
      <c r="C205" s="126" t="s">
        <v>159</v>
      </c>
      <c r="D205" s="116">
        <v>36608</v>
      </c>
      <c r="E205" s="116">
        <v>0</v>
      </c>
      <c r="F205" s="116">
        <v>0</v>
      </c>
      <c r="G205" s="116">
        <v>27456</v>
      </c>
      <c r="H205" s="116">
        <v>9152</v>
      </c>
      <c r="I205" s="148">
        <v>1722</v>
      </c>
      <c r="J205" s="98"/>
    </row>
    <row r="206" spans="1:10" ht="12.75">
      <c r="A206" s="154"/>
      <c r="B206" s="106" t="s">
        <v>56</v>
      </c>
      <c r="C206" s="126"/>
      <c r="D206" s="122">
        <v>1706337</v>
      </c>
      <c r="E206" s="122">
        <v>0</v>
      </c>
      <c r="F206" s="122">
        <v>0</v>
      </c>
      <c r="G206" s="122">
        <v>1279752</v>
      </c>
      <c r="H206" s="122">
        <v>426585</v>
      </c>
      <c r="I206" s="153">
        <v>93785</v>
      </c>
      <c r="J206" s="98"/>
    </row>
    <row r="207" spans="1:10" ht="12.75">
      <c r="A207" s="154"/>
      <c r="B207" s="106"/>
      <c r="C207" s="126"/>
      <c r="D207" s="122"/>
      <c r="E207" s="122"/>
      <c r="F207" s="122"/>
      <c r="G207" s="122"/>
      <c r="H207" s="122"/>
      <c r="I207" s="153"/>
      <c r="J207" s="98"/>
    </row>
    <row r="208" spans="1:10" ht="12.75">
      <c r="A208" s="154"/>
      <c r="B208" s="106"/>
      <c r="C208" s="126"/>
      <c r="D208" s="122"/>
      <c r="E208" s="122"/>
      <c r="F208" s="122"/>
      <c r="G208" s="122"/>
      <c r="H208" s="122"/>
      <c r="I208" s="153"/>
      <c r="J208" s="98"/>
    </row>
    <row r="209" spans="1:10" ht="12.75">
      <c r="A209" s="154"/>
      <c r="B209" s="106" t="s">
        <v>218</v>
      </c>
      <c r="C209" s="126"/>
      <c r="D209" s="122"/>
      <c r="E209" s="122"/>
      <c r="F209" s="122"/>
      <c r="G209" s="122"/>
      <c r="H209" s="122"/>
      <c r="I209" s="153"/>
      <c r="J209" s="98"/>
    </row>
    <row r="210" spans="1:10" ht="12.75">
      <c r="A210" s="158">
        <v>1</v>
      </c>
      <c r="B210" s="105" t="s">
        <v>169</v>
      </c>
      <c r="C210" s="126" t="s">
        <v>170</v>
      </c>
      <c r="D210" s="116">
        <v>212625</v>
      </c>
      <c r="E210" s="116">
        <v>0</v>
      </c>
      <c r="F210" s="116">
        <v>0</v>
      </c>
      <c r="G210" s="116">
        <v>201993.75</v>
      </c>
      <c r="H210" s="116">
        <v>10631.25</v>
      </c>
      <c r="I210" s="148">
        <v>6847</v>
      </c>
      <c r="J210" s="111"/>
    </row>
    <row r="211" spans="1:10" ht="12.75">
      <c r="A211" s="158">
        <v>2</v>
      </c>
      <c r="B211" s="105" t="s">
        <v>171</v>
      </c>
      <c r="C211" s="126" t="s">
        <v>170</v>
      </c>
      <c r="D211" s="116">
        <v>210204</v>
      </c>
      <c r="E211" s="116">
        <v>0</v>
      </c>
      <c r="F211" s="116">
        <v>0</v>
      </c>
      <c r="G211" s="116">
        <v>199693.8</v>
      </c>
      <c r="H211" s="116">
        <v>10510.2</v>
      </c>
      <c r="I211" s="148">
        <v>5897</v>
      </c>
      <c r="J211" s="111"/>
    </row>
    <row r="212" spans="1:10" ht="12.75">
      <c r="A212" s="158">
        <v>3</v>
      </c>
      <c r="B212" s="105" t="s">
        <v>172</v>
      </c>
      <c r="C212" s="126" t="s">
        <v>170</v>
      </c>
      <c r="D212" s="116">
        <v>454625</v>
      </c>
      <c r="E212" s="116">
        <v>0</v>
      </c>
      <c r="F212" s="116">
        <v>0</v>
      </c>
      <c r="G212" s="116">
        <v>431893.75</v>
      </c>
      <c r="H212" s="116">
        <v>22731.25</v>
      </c>
      <c r="I212" s="148">
        <v>11091</v>
      </c>
      <c r="J212" s="111"/>
    </row>
    <row r="213" spans="1:10" ht="12.75">
      <c r="A213" s="158">
        <v>4</v>
      </c>
      <c r="B213" s="105" t="s">
        <v>173</v>
      </c>
      <c r="C213" s="126" t="s">
        <v>170</v>
      </c>
      <c r="D213" s="116">
        <v>452431</v>
      </c>
      <c r="E213" s="116">
        <v>0</v>
      </c>
      <c r="F213" s="116">
        <v>0</v>
      </c>
      <c r="G213" s="116">
        <v>429810</v>
      </c>
      <c r="H213" s="116">
        <v>22621</v>
      </c>
      <c r="I213" s="148">
        <v>4449</v>
      </c>
      <c r="J213" s="111"/>
    </row>
    <row r="214" spans="1:10" ht="12.75">
      <c r="A214" s="158">
        <v>5</v>
      </c>
      <c r="B214" s="105" t="s">
        <v>174</v>
      </c>
      <c r="C214" s="126" t="s">
        <v>170</v>
      </c>
      <c r="D214" s="116">
        <v>343478</v>
      </c>
      <c r="E214" s="116">
        <v>0</v>
      </c>
      <c r="F214" s="116">
        <v>0</v>
      </c>
      <c r="G214" s="116">
        <v>326304.1</v>
      </c>
      <c r="H214" s="116">
        <v>17173.9</v>
      </c>
      <c r="I214" s="148">
        <v>3555</v>
      </c>
      <c r="J214" s="111"/>
    </row>
    <row r="215" spans="1:10" ht="12.75">
      <c r="A215" s="158">
        <v>6</v>
      </c>
      <c r="B215" s="105" t="s">
        <v>175</v>
      </c>
      <c r="C215" s="126" t="s">
        <v>170</v>
      </c>
      <c r="D215" s="116">
        <v>148888</v>
      </c>
      <c r="E215" s="116">
        <v>0</v>
      </c>
      <c r="F215" s="116">
        <v>0</v>
      </c>
      <c r="G215" s="116">
        <v>141443.6</v>
      </c>
      <c r="H215" s="116">
        <v>7444.4</v>
      </c>
      <c r="I215" s="148">
        <v>2197</v>
      </c>
      <c r="J215" s="111"/>
    </row>
    <row r="216" spans="1:10" ht="12.75">
      <c r="A216" s="158">
        <v>7</v>
      </c>
      <c r="B216" s="105" t="s">
        <v>176</v>
      </c>
      <c r="C216" s="126" t="s">
        <v>170</v>
      </c>
      <c r="D216" s="116">
        <v>853183</v>
      </c>
      <c r="E216" s="116">
        <v>0</v>
      </c>
      <c r="F216" s="116">
        <v>0</v>
      </c>
      <c r="G216" s="116">
        <v>810523.85</v>
      </c>
      <c r="H216" s="116">
        <v>42659.15</v>
      </c>
      <c r="I216" s="148">
        <v>18035</v>
      </c>
      <c r="J216" s="111"/>
    </row>
    <row r="217" spans="1:10" ht="12.75">
      <c r="A217" s="158">
        <v>8</v>
      </c>
      <c r="B217" s="105" t="s">
        <v>177</v>
      </c>
      <c r="C217" s="126" t="s">
        <v>170</v>
      </c>
      <c r="D217" s="116">
        <v>23980</v>
      </c>
      <c r="E217" s="116">
        <v>0</v>
      </c>
      <c r="F217" s="116">
        <v>0</v>
      </c>
      <c r="G217" s="116">
        <v>23980</v>
      </c>
      <c r="H217" s="116">
        <v>0</v>
      </c>
      <c r="I217" s="148">
        <v>0</v>
      </c>
      <c r="J217" s="111"/>
    </row>
    <row r="218" spans="1:10" ht="51">
      <c r="A218" s="158">
        <v>9</v>
      </c>
      <c r="B218" s="23" t="s">
        <v>178</v>
      </c>
      <c r="C218" s="126" t="s">
        <v>170</v>
      </c>
      <c r="D218" s="116">
        <v>98657</v>
      </c>
      <c r="E218" s="116">
        <v>0</v>
      </c>
      <c r="F218" s="116">
        <v>0</v>
      </c>
      <c r="G218" s="116">
        <v>98657</v>
      </c>
      <c r="H218" s="116">
        <v>0</v>
      </c>
      <c r="I218" s="148">
        <v>0</v>
      </c>
      <c r="J218" s="98"/>
    </row>
    <row r="219" spans="1:10" ht="38.25">
      <c r="A219" s="158">
        <v>10</v>
      </c>
      <c r="B219" s="23" t="s">
        <v>179</v>
      </c>
      <c r="C219" s="126" t="s">
        <v>170</v>
      </c>
      <c r="D219" s="116">
        <v>431736</v>
      </c>
      <c r="E219" s="116">
        <v>0</v>
      </c>
      <c r="F219" s="116">
        <v>0</v>
      </c>
      <c r="G219" s="116">
        <v>431736</v>
      </c>
      <c r="H219" s="116">
        <v>0</v>
      </c>
      <c r="I219" s="148">
        <v>0</v>
      </c>
      <c r="J219" s="98"/>
    </row>
    <row r="220" spans="1:10" ht="12.75">
      <c r="A220" s="158">
        <v>11</v>
      </c>
      <c r="B220" s="105" t="s">
        <v>180</v>
      </c>
      <c r="C220" s="126" t="s">
        <v>170</v>
      </c>
      <c r="D220" s="116">
        <v>25552</v>
      </c>
      <c r="E220" s="116">
        <v>0</v>
      </c>
      <c r="F220" s="116">
        <v>0</v>
      </c>
      <c r="G220" s="116">
        <v>25552</v>
      </c>
      <c r="H220" s="116">
        <v>0</v>
      </c>
      <c r="I220" s="148">
        <v>0</v>
      </c>
      <c r="J220" s="98"/>
    </row>
    <row r="221" spans="1:10" ht="12.75">
      <c r="A221" s="158">
        <v>12</v>
      </c>
      <c r="B221" s="105" t="s">
        <v>181</v>
      </c>
      <c r="C221" s="126" t="s">
        <v>170</v>
      </c>
      <c r="D221" s="116">
        <v>99858</v>
      </c>
      <c r="E221" s="116">
        <v>0</v>
      </c>
      <c r="F221" s="116">
        <v>0</v>
      </c>
      <c r="G221" s="116">
        <v>99858</v>
      </c>
      <c r="H221" s="116">
        <v>0</v>
      </c>
      <c r="I221" s="148">
        <v>0</v>
      </c>
      <c r="J221" s="98"/>
    </row>
    <row r="222" spans="1:10" ht="12.75">
      <c r="A222" s="158">
        <v>13</v>
      </c>
      <c r="B222" s="105" t="s">
        <v>182</v>
      </c>
      <c r="C222" s="126" t="s">
        <v>170</v>
      </c>
      <c r="D222" s="116">
        <v>132682</v>
      </c>
      <c r="E222" s="116">
        <v>0</v>
      </c>
      <c r="F222" s="116">
        <v>0</v>
      </c>
      <c r="G222" s="116">
        <v>132682</v>
      </c>
      <c r="H222" s="116">
        <v>0</v>
      </c>
      <c r="I222" s="148">
        <v>0</v>
      </c>
      <c r="J222" s="98"/>
    </row>
    <row r="223" spans="1:10" ht="12.75">
      <c r="A223" s="171">
        <v>14</v>
      </c>
      <c r="B223" s="168" t="s">
        <v>254</v>
      </c>
      <c r="C223" s="126" t="s">
        <v>170</v>
      </c>
      <c r="D223" s="116">
        <v>551979</v>
      </c>
      <c r="E223" s="116">
        <v>0</v>
      </c>
      <c r="F223" s="116">
        <v>0</v>
      </c>
      <c r="G223" s="116">
        <v>524380</v>
      </c>
      <c r="H223" s="116">
        <v>27599</v>
      </c>
      <c r="I223" s="148">
        <v>25635</v>
      </c>
      <c r="J223" s="111"/>
    </row>
    <row r="224" spans="1:10" ht="25.5">
      <c r="A224" s="158">
        <v>15</v>
      </c>
      <c r="B224" s="23" t="s">
        <v>224</v>
      </c>
      <c r="C224" s="126" t="s">
        <v>170</v>
      </c>
      <c r="D224" s="116">
        <v>225980</v>
      </c>
      <c r="E224" s="116">
        <v>0</v>
      </c>
      <c r="F224" s="116">
        <v>0</v>
      </c>
      <c r="G224" s="116">
        <v>225980</v>
      </c>
      <c r="H224" s="116">
        <v>0</v>
      </c>
      <c r="I224" s="148">
        <v>0</v>
      </c>
      <c r="J224" s="98"/>
    </row>
    <row r="225" spans="1:10" ht="12.75">
      <c r="A225" s="158">
        <v>16</v>
      </c>
      <c r="B225" s="105" t="s">
        <v>225</v>
      </c>
      <c r="C225" s="126" t="s">
        <v>170</v>
      </c>
      <c r="D225" s="116">
        <v>230600</v>
      </c>
      <c r="E225" s="116">
        <v>0</v>
      </c>
      <c r="F225" s="116">
        <v>0</v>
      </c>
      <c r="G225" s="116">
        <v>230600</v>
      </c>
      <c r="H225" s="116">
        <v>0</v>
      </c>
      <c r="I225" s="148">
        <v>0</v>
      </c>
      <c r="J225" s="98"/>
    </row>
    <row r="226" spans="1:10" ht="12.75">
      <c r="A226" s="158">
        <v>17</v>
      </c>
      <c r="B226" s="105" t="s">
        <v>223</v>
      </c>
      <c r="C226" s="126" t="s">
        <v>170</v>
      </c>
      <c r="D226" s="116">
        <v>198338</v>
      </c>
      <c r="E226" s="116">
        <v>0</v>
      </c>
      <c r="F226" s="116">
        <v>0</v>
      </c>
      <c r="G226" s="116">
        <v>188421.1</v>
      </c>
      <c r="H226" s="116">
        <v>9916.9</v>
      </c>
      <c r="I226" s="148">
        <v>0</v>
      </c>
      <c r="J226" s="111"/>
    </row>
    <row r="227" spans="1:10" ht="12.75">
      <c r="A227" s="154"/>
      <c r="B227" s="106" t="s">
        <v>56</v>
      </c>
      <c r="C227" s="126"/>
      <c r="D227" s="122">
        <f>SUM(D210:D226)</f>
        <v>4694796</v>
      </c>
      <c r="E227" s="122">
        <v>0</v>
      </c>
      <c r="F227" s="122">
        <v>0</v>
      </c>
      <c r="G227" s="122">
        <f>SUM(G210:G226)</f>
        <v>4523508.949999999</v>
      </c>
      <c r="H227" s="122">
        <f>SUM(H210:H226)</f>
        <v>171287.05</v>
      </c>
      <c r="I227" s="153">
        <f>SUM(I210:I226)</f>
        <v>77706</v>
      </c>
      <c r="J227" s="111"/>
    </row>
    <row r="228" spans="1:10" ht="12.75">
      <c r="A228" s="154"/>
      <c r="B228" s="106"/>
      <c r="C228" s="126"/>
      <c r="D228" s="122"/>
      <c r="E228" s="122"/>
      <c r="F228" s="122"/>
      <c r="G228" s="122"/>
      <c r="H228" s="122"/>
      <c r="I228" s="153"/>
      <c r="J228" s="98"/>
    </row>
    <row r="229" spans="1:10" ht="12.75">
      <c r="A229" s="154"/>
      <c r="B229" s="106" t="s">
        <v>219</v>
      </c>
      <c r="C229" s="126"/>
      <c r="D229" s="122"/>
      <c r="E229" s="122"/>
      <c r="F229" s="122"/>
      <c r="G229" s="122"/>
      <c r="H229" s="122"/>
      <c r="I229" s="153"/>
      <c r="J229" s="98"/>
    </row>
    <row r="230" spans="1:10" ht="25.5" customHeight="1">
      <c r="A230" s="158">
        <v>1</v>
      </c>
      <c r="B230" s="105" t="s">
        <v>184</v>
      </c>
      <c r="C230" s="126" t="s">
        <v>183</v>
      </c>
      <c r="D230" s="116">
        <v>909790</v>
      </c>
      <c r="E230" s="116">
        <v>0</v>
      </c>
      <c r="F230" s="116">
        <v>0</v>
      </c>
      <c r="G230" s="116">
        <v>636853</v>
      </c>
      <c r="H230" s="116">
        <v>272937</v>
      </c>
      <c r="I230" s="148">
        <v>62150</v>
      </c>
      <c r="J230" s="98"/>
    </row>
    <row r="231" spans="1:10" ht="24" customHeight="1">
      <c r="A231" s="158">
        <v>2</v>
      </c>
      <c r="B231" s="105" t="s">
        <v>247</v>
      </c>
      <c r="C231" s="126" t="s">
        <v>183</v>
      </c>
      <c r="D231" s="116">
        <v>593610</v>
      </c>
      <c r="E231" s="116">
        <v>0</v>
      </c>
      <c r="F231" s="116">
        <v>0</v>
      </c>
      <c r="G231" s="116">
        <v>415527</v>
      </c>
      <c r="H231" s="116">
        <v>178083</v>
      </c>
      <c r="I231" s="148">
        <v>41554</v>
      </c>
      <c r="J231" s="98"/>
    </row>
    <row r="232" spans="1:10" ht="23.25" customHeight="1">
      <c r="A232" s="158" t="s">
        <v>248</v>
      </c>
      <c r="B232" s="105" t="s">
        <v>210</v>
      </c>
      <c r="C232" s="126" t="s">
        <v>183</v>
      </c>
      <c r="D232" s="116">
        <v>350400</v>
      </c>
      <c r="E232" s="116">
        <v>0</v>
      </c>
      <c r="F232" s="116">
        <v>0</v>
      </c>
      <c r="G232" s="116">
        <v>245280</v>
      </c>
      <c r="H232" s="116">
        <v>105120</v>
      </c>
      <c r="I232" s="148">
        <v>37522</v>
      </c>
      <c r="J232" s="98"/>
    </row>
    <row r="233" spans="1:10" ht="25.5" customHeight="1">
      <c r="A233" s="158">
        <v>8</v>
      </c>
      <c r="B233" s="105" t="s">
        <v>193</v>
      </c>
      <c r="C233" s="126" t="s">
        <v>183</v>
      </c>
      <c r="D233" s="116">
        <v>620720</v>
      </c>
      <c r="E233" s="116">
        <v>0</v>
      </c>
      <c r="F233" s="116">
        <v>0</v>
      </c>
      <c r="G233" s="116">
        <v>434504</v>
      </c>
      <c r="H233" s="116">
        <v>186216</v>
      </c>
      <c r="I233" s="148">
        <v>51756</v>
      </c>
      <c r="J233" s="98"/>
    </row>
    <row r="234" spans="1:10" ht="22.5" customHeight="1">
      <c r="A234" s="158">
        <v>9</v>
      </c>
      <c r="B234" s="105" t="s">
        <v>194</v>
      </c>
      <c r="C234" s="126" t="s">
        <v>183</v>
      </c>
      <c r="D234" s="116">
        <v>222400</v>
      </c>
      <c r="E234" s="116">
        <v>0</v>
      </c>
      <c r="F234" s="116">
        <v>0</v>
      </c>
      <c r="G234" s="116">
        <v>155680</v>
      </c>
      <c r="H234" s="116">
        <v>66720</v>
      </c>
      <c r="I234" s="148">
        <v>11055</v>
      </c>
      <c r="J234" s="98"/>
    </row>
    <row r="235" spans="1:10" ht="25.5" customHeight="1">
      <c r="A235" s="158">
        <v>10</v>
      </c>
      <c r="B235" s="105" t="s">
        <v>195</v>
      </c>
      <c r="C235" s="126" t="s">
        <v>183</v>
      </c>
      <c r="D235" s="116">
        <v>225610</v>
      </c>
      <c r="E235" s="116">
        <v>0</v>
      </c>
      <c r="F235" s="116">
        <v>0</v>
      </c>
      <c r="G235" s="116">
        <v>157927</v>
      </c>
      <c r="H235" s="116">
        <v>67683</v>
      </c>
      <c r="I235" s="148">
        <v>17638</v>
      </c>
      <c r="J235" s="98"/>
    </row>
    <row r="236" spans="1:10" ht="24" customHeight="1">
      <c r="A236" s="158">
        <v>11</v>
      </c>
      <c r="B236" s="105" t="s">
        <v>211</v>
      </c>
      <c r="C236" s="126" t="s">
        <v>183</v>
      </c>
      <c r="D236" s="116">
        <v>95370</v>
      </c>
      <c r="E236" s="116">
        <v>0</v>
      </c>
      <c r="F236" s="116">
        <v>0</v>
      </c>
      <c r="G236" s="116">
        <v>66759</v>
      </c>
      <c r="H236" s="116">
        <v>28611</v>
      </c>
      <c r="I236" s="148">
        <v>4975</v>
      </c>
      <c r="J236" s="98"/>
    </row>
    <row r="237" spans="1:10" ht="27" customHeight="1">
      <c r="A237" s="158"/>
      <c r="B237" s="105" t="s">
        <v>249</v>
      </c>
      <c r="C237" s="126" t="s">
        <v>250</v>
      </c>
      <c r="D237" s="116">
        <v>51750</v>
      </c>
      <c r="E237" s="116"/>
      <c r="F237" s="116"/>
      <c r="G237" s="116">
        <v>36225</v>
      </c>
      <c r="H237" s="116">
        <v>15525</v>
      </c>
      <c r="I237" s="148">
        <v>4093</v>
      </c>
      <c r="J237" s="98"/>
    </row>
    <row r="238" spans="1:10" ht="25.5" customHeight="1">
      <c r="A238" s="158"/>
      <c r="B238" s="106" t="s">
        <v>56</v>
      </c>
      <c r="C238" s="139"/>
      <c r="D238" s="122">
        <v>3069650</v>
      </c>
      <c r="E238" s="122">
        <v>0</v>
      </c>
      <c r="F238" s="122">
        <v>0</v>
      </c>
      <c r="G238" s="122">
        <v>2148755</v>
      </c>
      <c r="H238" s="122">
        <v>920895</v>
      </c>
      <c r="I238" s="153">
        <f>SUM(I230:I237)</f>
        <v>230743</v>
      </c>
      <c r="J238" s="98"/>
    </row>
    <row r="239" spans="1:10" ht="28.5" customHeight="1">
      <c r="A239" s="158"/>
      <c r="B239" s="105"/>
      <c r="C239" s="126"/>
      <c r="D239" s="116"/>
      <c r="E239" s="116"/>
      <c r="F239" s="116"/>
      <c r="G239" s="116"/>
      <c r="H239" s="116"/>
      <c r="I239" s="148"/>
      <c r="J239" s="98"/>
    </row>
    <row r="240" spans="1:10" ht="12.75">
      <c r="A240" s="154"/>
      <c r="B240" s="106"/>
      <c r="C240" s="126"/>
      <c r="D240" s="122"/>
      <c r="E240" s="122"/>
      <c r="F240" s="122"/>
      <c r="G240" s="122"/>
      <c r="H240" s="122"/>
      <c r="I240" s="153"/>
      <c r="J240" s="98"/>
    </row>
    <row r="241" spans="1:10" s="22" customFormat="1" ht="12.75">
      <c r="A241" s="162"/>
      <c r="B241" s="106"/>
      <c r="C241" s="106"/>
      <c r="D241" s="104"/>
      <c r="E241" s="104"/>
      <c r="F241" s="104"/>
      <c r="G241" s="104"/>
      <c r="H241" s="104"/>
      <c r="I241" s="160"/>
      <c r="J241" s="107"/>
    </row>
    <row r="242" spans="1:11" s="22" customFormat="1" ht="13.5" thickBot="1">
      <c r="A242" s="163"/>
      <c r="B242" s="164" t="s">
        <v>213</v>
      </c>
      <c r="C242" s="165"/>
      <c r="D242" s="104">
        <v>81873685</v>
      </c>
      <c r="E242" s="166">
        <v>43468801</v>
      </c>
      <c r="F242" s="166">
        <v>1635923</v>
      </c>
      <c r="G242" s="166">
        <v>31293196</v>
      </c>
      <c r="H242" s="166">
        <v>5475765</v>
      </c>
      <c r="I242" s="167">
        <v>1556804</v>
      </c>
      <c r="J242" s="108"/>
      <c r="K242" s="96"/>
    </row>
    <row r="243" spans="1:10" s="22" customFormat="1" ht="12.75">
      <c r="A243" s="98"/>
      <c r="B243" s="107"/>
      <c r="C243" s="98"/>
      <c r="D243" s="111"/>
      <c r="E243" s="108"/>
      <c r="F243" s="108"/>
      <c r="G243" s="111"/>
      <c r="H243" s="111"/>
      <c r="I243" s="111"/>
      <c r="J243" s="108"/>
    </row>
    <row r="244" spans="1:10" s="22" customFormat="1" ht="12.75">
      <c r="A244" s="98"/>
      <c r="B244" s="107"/>
      <c r="C244" s="98"/>
      <c r="D244" s="111"/>
      <c r="E244" s="108"/>
      <c r="F244" s="108"/>
      <c r="G244" s="111"/>
      <c r="H244" s="111"/>
      <c r="I244" s="111"/>
      <c r="J244" s="108"/>
    </row>
    <row r="245" spans="1:10" s="22" customFormat="1" ht="12.75">
      <c r="A245" s="98"/>
      <c r="B245" s="107"/>
      <c r="C245" s="98"/>
      <c r="D245" s="111"/>
      <c r="E245" s="108"/>
      <c r="F245" s="108"/>
      <c r="G245" s="111"/>
      <c r="H245" s="111"/>
      <c r="I245" s="111"/>
      <c r="J245" s="108"/>
    </row>
    <row r="246" spans="1:12" s="22" customFormat="1" ht="12.75">
      <c r="A246" s="107"/>
      <c r="B246" s="107" t="s">
        <v>245</v>
      </c>
      <c r="C246" s="107"/>
      <c r="D246" s="107"/>
      <c r="E246" s="107"/>
      <c r="F246" s="107"/>
      <c r="G246" s="182" t="s">
        <v>199</v>
      </c>
      <c r="H246" s="182"/>
      <c r="I246" s="182"/>
      <c r="J246" s="98"/>
      <c r="L246" s="96"/>
    </row>
    <row r="247" spans="1:12" s="22" customFormat="1" ht="12.75">
      <c r="A247" s="107"/>
      <c r="B247" s="107"/>
      <c r="C247" s="107"/>
      <c r="D247" s="107"/>
      <c r="E247" s="107"/>
      <c r="F247" s="107"/>
      <c r="G247" s="107"/>
      <c r="H247" s="98"/>
      <c r="I247" s="98"/>
      <c r="J247" s="98"/>
      <c r="L247" s="96"/>
    </row>
    <row r="248" spans="1:12" s="22" customFormat="1" ht="12.75">
      <c r="A248" s="107"/>
      <c r="B248" s="107"/>
      <c r="C248" s="107"/>
      <c r="D248" s="107"/>
      <c r="E248" s="107"/>
      <c r="F248" s="107"/>
      <c r="G248" s="107"/>
      <c r="H248" s="98"/>
      <c r="I248" s="98"/>
      <c r="J248" s="98"/>
      <c r="L248" s="96"/>
    </row>
    <row r="249" spans="1:10" s="22" customFormat="1" ht="12.75">
      <c r="A249" s="107"/>
      <c r="B249" s="127"/>
      <c r="C249" s="98"/>
      <c r="D249" s="98"/>
      <c r="E249" s="110"/>
      <c r="F249" s="110"/>
      <c r="G249" s="110"/>
      <c r="H249" s="110"/>
      <c r="I249" s="110"/>
      <c r="J249" s="107"/>
    </row>
    <row r="250" spans="1:10" ht="24" customHeight="1">
      <c r="A250" s="98"/>
      <c r="B250" s="27"/>
      <c r="C250" s="98"/>
      <c r="D250" s="98"/>
      <c r="E250" s="98"/>
      <c r="F250" s="98"/>
      <c r="G250" s="98"/>
      <c r="H250" s="98"/>
      <c r="I250" s="98"/>
      <c r="J250" s="98"/>
    </row>
    <row r="251" spans="1:10" s="170" customFormat="1" ht="12.75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</row>
    <row r="252" spans="1:10" ht="12.75">
      <c r="A252" s="98"/>
      <c r="B252" s="112"/>
      <c r="C252" s="98"/>
      <c r="D252" s="98"/>
      <c r="E252" s="98"/>
      <c r="F252" s="98"/>
      <c r="G252" s="98"/>
      <c r="H252" s="98"/>
      <c r="I252" s="98"/>
      <c r="J252" s="98"/>
    </row>
    <row r="253" spans="1:10" ht="12.75">
      <c r="A253" s="98"/>
      <c r="B253" s="112"/>
      <c r="C253" s="98"/>
      <c r="D253" s="98"/>
      <c r="E253" s="98"/>
      <c r="F253" s="98"/>
      <c r="G253" s="98"/>
      <c r="H253" s="98"/>
      <c r="I253" s="98"/>
      <c r="J253" s="98"/>
    </row>
    <row r="254" spans="1:10" ht="13.5">
      <c r="A254" s="98"/>
      <c r="B254" s="109"/>
      <c r="C254" s="98"/>
      <c r="D254" s="111"/>
      <c r="E254" s="98"/>
      <c r="F254" s="98"/>
      <c r="G254" s="98"/>
      <c r="H254" s="98"/>
      <c r="I254" s="98"/>
      <c r="J254" s="98"/>
    </row>
    <row r="255" spans="1:10" ht="12.75">
      <c r="A255" s="98"/>
      <c r="B255" s="27"/>
      <c r="C255" s="98"/>
      <c r="D255" s="111"/>
      <c r="E255" s="98"/>
      <c r="F255" s="98"/>
      <c r="G255" s="98"/>
      <c r="H255" s="98"/>
      <c r="I255" s="98"/>
      <c r="J255" s="98"/>
    </row>
    <row r="256" spans="1:10" ht="12.75">
      <c r="A256" s="98"/>
      <c r="B256" s="27"/>
      <c r="C256" s="98"/>
      <c r="D256" s="98"/>
      <c r="E256" s="98"/>
      <c r="F256" s="98"/>
      <c r="G256" s="98"/>
      <c r="H256" s="98"/>
      <c r="I256" s="98"/>
      <c r="J256" s="98"/>
    </row>
    <row r="257" spans="1:10" ht="12.75">
      <c r="A257" s="98"/>
      <c r="B257" s="98"/>
      <c r="C257" s="98"/>
      <c r="D257" s="98"/>
      <c r="E257" s="98"/>
      <c r="F257" s="98"/>
      <c r="G257" s="98"/>
      <c r="H257" s="98"/>
      <c r="I257" s="98"/>
      <c r="J257" s="98"/>
    </row>
    <row r="258" spans="1:10" ht="12.75">
      <c r="A258" s="98"/>
      <c r="B258" s="98"/>
      <c r="C258" s="98"/>
      <c r="D258" s="98"/>
      <c r="E258" s="98"/>
      <c r="F258" s="98"/>
      <c r="G258" s="98"/>
      <c r="H258" s="98"/>
      <c r="I258" s="98"/>
      <c r="J258" s="98"/>
    </row>
    <row r="259" spans="1:10" ht="12.75">
      <c r="A259" s="98"/>
      <c r="B259" s="98"/>
      <c r="C259" s="98"/>
      <c r="D259" s="98"/>
      <c r="E259" s="98"/>
      <c r="F259" s="98"/>
      <c r="G259" s="98"/>
      <c r="H259" s="98"/>
      <c r="I259" s="98"/>
      <c r="J259" s="98"/>
    </row>
    <row r="260" spans="1:10" ht="12.75">
      <c r="A260" s="98"/>
      <c r="B260" s="98"/>
      <c r="C260" s="98"/>
      <c r="D260" s="98"/>
      <c r="E260" s="98"/>
      <c r="F260" s="98"/>
      <c r="G260" s="98"/>
      <c r="H260" s="98"/>
      <c r="I260" s="98"/>
      <c r="J260" s="98"/>
    </row>
    <row r="261" spans="1:10" ht="12.75">
      <c r="A261" s="98"/>
      <c r="B261" s="98"/>
      <c r="C261" s="98"/>
      <c r="D261" s="98"/>
      <c r="E261" s="98"/>
      <c r="F261" s="98"/>
      <c r="G261" s="98"/>
      <c r="H261" s="98"/>
      <c r="I261" s="98"/>
      <c r="J261" s="98"/>
    </row>
    <row r="262" spans="1:10" ht="12.75">
      <c r="A262" s="98"/>
      <c r="B262" s="98"/>
      <c r="C262" s="98"/>
      <c r="D262" s="98"/>
      <c r="E262" s="98"/>
      <c r="F262" s="98"/>
      <c r="G262" s="98"/>
      <c r="H262" s="98"/>
      <c r="I262" s="98"/>
      <c r="J262" s="98"/>
    </row>
    <row r="263" spans="1:10" ht="12.75">
      <c r="A263" s="98"/>
      <c r="B263" s="98"/>
      <c r="C263" s="98"/>
      <c r="D263" s="98"/>
      <c r="E263" s="98"/>
      <c r="F263" s="98"/>
      <c r="G263" s="98"/>
      <c r="H263" s="98"/>
      <c r="I263" s="98"/>
      <c r="J263" s="98"/>
    </row>
    <row r="264" spans="1:10" ht="12.75">
      <c r="A264" s="98"/>
      <c r="B264" s="98"/>
      <c r="C264" s="98"/>
      <c r="D264" s="98"/>
      <c r="E264" s="98"/>
      <c r="F264" s="98"/>
      <c r="G264" s="98"/>
      <c r="H264" s="98"/>
      <c r="I264" s="98"/>
      <c r="J264" s="98"/>
    </row>
    <row r="265" spans="1:10" ht="12.75">
      <c r="A265" s="98"/>
      <c r="B265" s="98"/>
      <c r="C265" s="98"/>
      <c r="D265" s="98"/>
      <c r="E265" s="98"/>
      <c r="F265" s="98"/>
      <c r="G265" s="98"/>
      <c r="H265" s="98"/>
      <c r="I265" s="98"/>
      <c r="J265" s="98"/>
    </row>
    <row r="266" spans="1:10" ht="12.75">
      <c r="A266" s="98"/>
      <c r="B266" s="98"/>
      <c r="C266" s="98"/>
      <c r="D266" s="98"/>
      <c r="E266" s="98"/>
      <c r="F266" s="98"/>
      <c r="G266" s="98"/>
      <c r="H266" s="98"/>
      <c r="I266" s="98"/>
      <c r="J266" s="98"/>
    </row>
    <row r="267" spans="1:10" ht="12.75">
      <c r="A267" s="98"/>
      <c r="B267" s="98"/>
      <c r="C267" s="98"/>
      <c r="D267" s="98"/>
      <c r="E267" s="98"/>
      <c r="F267" s="98"/>
      <c r="G267" s="98"/>
      <c r="H267" s="98"/>
      <c r="I267" s="98"/>
      <c r="J267" s="98"/>
    </row>
    <row r="268" spans="1:10" ht="12.75">
      <c r="A268" s="98"/>
      <c r="B268" s="98"/>
      <c r="C268" s="98"/>
      <c r="D268" s="98"/>
      <c r="E268" s="98"/>
      <c r="F268" s="98"/>
      <c r="G268" s="98"/>
      <c r="H268" s="98"/>
      <c r="I268" s="98"/>
      <c r="J268" s="98"/>
    </row>
    <row r="269" spans="1:10" ht="12.75">
      <c r="A269" s="98"/>
      <c r="B269" s="98"/>
      <c r="C269" s="98"/>
      <c r="D269" s="98"/>
      <c r="E269" s="98"/>
      <c r="F269" s="98"/>
      <c r="G269" s="98"/>
      <c r="H269" s="98"/>
      <c r="I269" s="98"/>
      <c r="J269" s="98"/>
    </row>
    <row r="270" spans="1:10" ht="12.75">
      <c r="A270" s="98"/>
      <c r="B270" s="98"/>
      <c r="C270" s="98"/>
      <c r="D270" s="98"/>
      <c r="E270" s="98"/>
      <c r="F270" s="98"/>
      <c r="G270" s="98"/>
      <c r="H270" s="98"/>
      <c r="I270" s="98"/>
      <c r="J270" s="98"/>
    </row>
    <row r="271" spans="1:10" ht="12.75">
      <c r="A271" s="98"/>
      <c r="B271" s="98"/>
      <c r="C271" s="98"/>
      <c r="D271" s="98"/>
      <c r="E271" s="98"/>
      <c r="F271" s="98"/>
      <c r="G271" s="98"/>
      <c r="H271" s="98"/>
      <c r="I271" s="98"/>
      <c r="J271" s="98"/>
    </row>
    <row r="272" spans="1:10" ht="12.75">
      <c r="A272" s="98"/>
      <c r="B272" s="98"/>
      <c r="C272" s="98"/>
      <c r="D272" s="98"/>
      <c r="E272" s="98"/>
      <c r="F272" s="98"/>
      <c r="G272" s="98"/>
      <c r="H272" s="98"/>
      <c r="I272" s="98"/>
      <c r="J272" s="98"/>
    </row>
    <row r="273" spans="1:10" ht="12.75">
      <c r="A273" s="98"/>
      <c r="B273" s="98"/>
      <c r="C273" s="98"/>
      <c r="D273" s="98"/>
      <c r="E273" s="98"/>
      <c r="F273" s="98"/>
      <c r="G273" s="98"/>
      <c r="H273" s="98"/>
      <c r="I273" s="98"/>
      <c r="J273" s="98"/>
    </row>
    <row r="274" spans="1:10" ht="12.75">
      <c r="A274" s="98"/>
      <c r="B274" s="98"/>
      <c r="C274" s="98"/>
      <c r="D274" s="98"/>
      <c r="E274" s="98"/>
      <c r="F274" s="98"/>
      <c r="G274" s="98"/>
      <c r="H274" s="98"/>
      <c r="I274" s="98"/>
      <c r="J274" s="98"/>
    </row>
    <row r="275" spans="1:10" ht="12.75">
      <c r="A275" s="105"/>
      <c r="B275" s="105"/>
      <c r="C275" s="105"/>
      <c r="D275" s="105"/>
      <c r="E275" s="105"/>
      <c r="F275" s="105"/>
      <c r="G275" s="105"/>
      <c r="H275" s="105"/>
      <c r="I275" s="128"/>
      <c r="J275" s="140"/>
    </row>
    <row r="276" spans="1:10" ht="12.75">
      <c r="A276" s="105"/>
      <c r="B276" s="105"/>
      <c r="C276" s="105"/>
      <c r="D276" s="97"/>
      <c r="E276" s="97"/>
      <c r="F276" s="97"/>
      <c r="G276" s="97"/>
      <c r="H276" s="97"/>
      <c r="I276" s="129"/>
      <c r="J276" s="129"/>
    </row>
    <row r="277" spans="1:10" ht="12.75">
      <c r="A277" s="105"/>
      <c r="B277" s="105"/>
      <c r="C277" s="105"/>
      <c r="D277" s="97"/>
      <c r="E277" s="97"/>
      <c r="F277" s="97"/>
      <c r="G277" s="97"/>
      <c r="H277" s="97"/>
      <c r="I277" s="130"/>
      <c r="J277" s="130"/>
    </row>
    <row r="278" spans="1:10" ht="12.75">
      <c r="A278" s="105"/>
      <c r="B278" s="105"/>
      <c r="C278" s="105"/>
      <c r="D278" s="97"/>
      <c r="E278" s="97"/>
      <c r="F278" s="97"/>
      <c r="G278" s="97"/>
      <c r="H278" s="97"/>
      <c r="I278" s="130"/>
      <c r="J278" s="130"/>
    </row>
    <row r="279" spans="1:10" ht="12.75">
      <c r="A279" s="105"/>
      <c r="B279" s="105"/>
      <c r="C279" s="105"/>
      <c r="D279" s="97"/>
      <c r="E279" s="97"/>
      <c r="F279" s="97"/>
      <c r="G279" s="97"/>
      <c r="H279" s="122"/>
      <c r="I279" s="130"/>
      <c r="J279" s="130"/>
    </row>
    <row r="280" spans="1:10" ht="12.75">
      <c r="A280" s="105"/>
      <c r="B280" s="105"/>
      <c r="C280" s="105"/>
      <c r="D280" s="105"/>
      <c r="E280" s="105"/>
      <c r="F280" s="105"/>
      <c r="G280" s="105"/>
      <c r="H280" s="105"/>
      <c r="I280" s="128"/>
      <c r="J280" s="128"/>
    </row>
    <row r="281" spans="1:10" ht="12.75">
      <c r="A281" s="105"/>
      <c r="B281" s="105"/>
      <c r="C281" s="105"/>
      <c r="D281" s="105"/>
      <c r="E281" s="105"/>
      <c r="F281" s="105"/>
      <c r="G281" s="105"/>
      <c r="H281" s="105"/>
      <c r="I281" s="128"/>
      <c r="J281" s="128"/>
    </row>
    <row r="282" spans="1:10" ht="12.75">
      <c r="A282" s="105"/>
      <c r="B282" s="105"/>
      <c r="C282" s="105"/>
      <c r="D282" s="105"/>
      <c r="E282" s="105"/>
      <c r="F282" s="105"/>
      <c r="G282" s="105"/>
      <c r="H282" s="105"/>
      <c r="I282" s="128"/>
      <c r="J282" s="128"/>
    </row>
    <row r="283" spans="1:10" ht="12.75">
      <c r="A283" s="105"/>
      <c r="B283" s="105"/>
      <c r="C283" s="105"/>
      <c r="D283" s="105"/>
      <c r="E283" s="105"/>
      <c r="F283" s="105"/>
      <c r="G283" s="105"/>
      <c r="H283" s="105"/>
      <c r="I283" s="128"/>
      <c r="J283" s="128"/>
    </row>
    <row r="284" spans="1:10" ht="12.75">
      <c r="A284" s="105"/>
      <c r="B284" s="105"/>
      <c r="C284" s="105"/>
      <c r="D284" s="105"/>
      <c r="E284" s="105"/>
      <c r="F284" s="105"/>
      <c r="G284" s="105"/>
      <c r="H284" s="105"/>
      <c r="I284" s="128"/>
      <c r="J284" s="128"/>
    </row>
    <row r="285" spans="1:10" ht="12.75">
      <c r="A285" s="105"/>
      <c r="B285" s="105"/>
      <c r="C285" s="105"/>
      <c r="D285" s="97"/>
      <c r="E285" s="97"/>
      <c r="F285" s="97"/>
      <c r="G285" s="97"/>
      <c r="H285" s="97"/>
      <c r="I285" s="130"/>
      <c r="J285" s="97"/>
    </row>
    <row r="286" spans="1:10" ht="12.75">
      <c r="A286" s="105"/>
      <c r="B286" s="105"/>
      <c r="C286" s="105"/>
      <c r="D286" s="105"/>
      <c r="E286" s="105"/>
      <c r="F286" s="105"/>
      <c r="G286" s="105"/>
      <c r="H286" s="105"/>
      <c r="I286" s="128"/>
      <c r="J286" s="105"/>
    </row>
    <row r="287" spans="1:10" ht="12.75">
      <c r="A287" s="105"/>
      <c r="B287" s="105"/>
      <c r="C287" s="105"/>
      <c r="D287" s="105"/>
      <c r="E287" s="105"/>
      <c r="F287" s="105"/>
      <c r="G287" s="105"/>
      <c r="H287" s="105"/>
      <c r="I287" s="128"/>
      <c r="J287" s="105"/>
    </row>
    <row r="288" spans="1:10" ht="12.75">
      <c r="A288" s="98"/>
      <c r="B288" s="98"/>
      <c r="C288" s="98"/>
      <c r="D288" s="98"/>
      <c r="E288" s="98"/>
      <c r="F288" s="98"/>
      <c r="G288" s="98"/>
      <c r="H288" s="98"/>
      <c r="I288" s="98"/>
      <c r="J288" s="105"/>
    </row>
    <row r="289" spans="1:10" ht="12.75">
      <c r="A289" s="98"/>
      <c r="B289" s="105"/>
      <c r="C289" s="105"/>
      <c r="D289" s="97"/>
      <c r="E289" s="97"/>
      <c r="F289" s="97"/>
      <c r="G289" s="97"/>
      <c r="H289" s="97"/>
      <c r="I289" s="130"/>
      <c r="J289" s="105"/>
    </row>
    <row r="290" spans="1:10" ht="12.75">
      <c r="A290" s="98"/>
      <c r="B290" s="98"/>
      <c r="C290" s="98"/>
      <c r="D290" s="98"/>
      <c r="E290" s="98"/>
      <c r="F290" s="98"/>
      <c r="G290" s="98"/>
      <c r="H290" s="98"/>
      <c r="I290" s="98"/>
      <c r="J290" s="98"/>
    </row>
    <row r="291" spans="1:10" ht="12.75">
      <c r="A291" s="98"/>
      <c r="B291" s="105"/>
      <c r="C291" s="105"/>
      <c r="D291" s="105"/>
      <c r="E291" s="105"/>
      <c r="F291" s="105"/>
      <c r="G291" s="105"/>
      <c r="H291" s="105"/>
      <c r="I291" s="128"/>
      <c r="J291" s="105"/>
    </row>
    <row r="292" spans="1:12" ht="12.75">
      <c r="A292" s="98"/>
      <c r="B292" s="132"/>
      <c r="C292" s="132"/>
      <c r="D292" s="133"/>
      <c r="E292" s="133"/>
      <c r="F292" s="133"/>
      <c r="G292" s="133"/>
      <c r="H292" s="133"/>
      <c r="I292" s="134"/>
      <c r="J292" s="134"/>
      <c r="L292" s="97"/>
    </row>
    <row r="293" spans="1:12" ht="12.75">
      <c r="A293" s="98"/>
      <c r="B293" s="105"/>
      <c r="C293" s="105"/>
      <c r="D293" s="97"/>
      <c r="E293" s="97"/>
      <c r="F293" s="97"/>
      <c r="G293" s="97"/>
      <c r="H293" s="97"/>
      <c r="I293" s="130"/>
      <c r="J293" s="130"/>
      <c r="L293" s="97"/>
    </row>
    <row r="294" spans="1:12" ht="12.75">
      <c r="A294" s="98"/>
      <c r="B294" s="132"/>
      <c r="C294" s="132"/>
      <c r="D294" s="133"/>
      <c r="E294" s="133"/>
      <c r="F294" s="133"/>
      <c r="G294" s="133"/>
      <c r="H294" s="133"/>
      <c r="I294" s="135"/>
      <c r="J294" s="135"/>
      <c r="L294" s="97"/>
    </row>
    <row r="295" spans="1:12" ht="12.75">
      <c r="A295" s="98"/>
      <c r="B295" s="105"/>
      <c r="C295" s="105"/>
      <c r="D295" s="97"/>
      <c r="E295" s="97"/>
      <c r="F295" s="97"/>
      <c r="G295" s="97"/>
      <c r="H295" s="122"/>
      <c r="I295" s="130"/>
      <c r="J295" s="130"/>
      <c r="L295" s="97"/>
    </row>
    <row r="296" spans="1:12" ht="12.75">
      <c r="A296" s="98"/>
      <c r="B296" s="105"/>
      <c r="C296" s="105"/>
      <c r="D296" s="105"/>
      <c r="E296" s="105"/>
      <c r="F296" s="105"/>
      <c r="G296" s="105"/>
      <c r="H296" s="105"/>
      <c r="I296" s="128"/>
      <c r="J296" s="128"/>
      <c r="L296" s="105"/>
    </row>
    <row r="297" spans="1:12" ht="12.75">
      <c r="A297" s="98"/>
      <c r="B297" s="105"/>
      <c r="C297" s="105"/>
      <c r="D297" s="105"/>
      <c r="E297" s="105"/>
      <c r="F297" s="105"/>
      <c r="G297" s="105"/>
      <c r="H297" s="105"/>
      <c r="I297" s="128"/>
      <c r="J297" s="128"/>
      <c r="L297" s="105"/>
    </row>
    <row r="298" spans="1:12" ht="12.75">
      <c r="A298" s="98"/>
      <c r="B298" s="105"/>
      <c r="C298" s="105"/>
      <c r="D298" s="105"/>
      <c r="E298" s="105"/>
      <c r="F298" s="105"/>
      <c r="G298" s="105"/>
      <c r="H298" s="105"/>
      <c r="I298" s="128"/>
      <c r="J298" s="128"/>
      <c r="L298" s="105"/>
    </row>
    <row r="299" spans="1:12" ht="12.75">
      <c r="A299" s="98"/>
      <c r="B299" s="105"/>
      <c r="C299" s="105"/>
      <c r="D299" s="105"/>
      <c r="E299" s="105"/>
      <c r="F299" s="105"/>
      <c r="G299" s="105"/>
      <c r="H299" s="105"/>
      <c r="I299" s="128"/>
      <c r="J299" s="128"/>
      <c r="L299" s="105"/>
    </row>
    <row r="300" spans="1:12" ht="12.75">
      <c r="A300" s="98"/>
      <c r="B300" s="168"/>
      <c r="C300" s="168"/>
      <c r="D300" s="168"/>
      <c r="E300" s="168"/>
      <c r="F300" s="168"/>
      <c r="G300" s="168"/>
      <c r="H300" s="168"/>
      <c r="I300" s="169"/>
      <c r="J300" s="169"/>
      <c r="L300" s="105"/>
    </row>
    <row r="301" spans="1:12" ht="12.75">
      <c r="A301" s="98"/>
      <c r="B301" s="105"/>
      <c r="C301" s="105"/>
      <c r="D301" s="97"/>
      <c r="E301" s="97"/>
      <c r="F301" s="97"/>
      <c r="G301" s="97"/>
      <c r="H301" s="97"/>
      <c r="I301" s="130"/>
      <c r="J301" s="97"/>
      <c r="L301" s="131"/>
    </row>
    <row r="302" spans="1:10" ht="12.75">
      <c r="A302" s="98"/>
      <c r="B302" s="105"/>
      <c r="C302" s="105"/>
      <c r="D302" s="105"/>
      <c r="E302" s="105"/>
      <c r="F302" s="105"/>
      <c r="G302" s="105"/>
      <c r="H302" s="105"/>
      <c r="I302" s="128"/>
      <c r="J302" s="105"/>
    </row>
    <row r="303" spans="1:10" ht="12.75">
      <c r="A303" s="98"/>
      <c r="B303" s="105"/>
      <c r="C303" s="105"/>
      <c r="D303" s="105"/>
      <c r="E303" s="105"/>
      <c r="F303" s="105"/>
      <c r="G303" s="105"/>
      <c r="H303" s="105"/>
      <c r="I303" s="128"/>
      <c r="J303" s="105"/>
    </row>
    <row r="304" spans="1:10" ht="12.75">
      <c r="A304" s="98"/>
      <c r="B304" s="98"/>
      <c r="C304" s="98"/>
      <c r="D304" s="98"/>
      <c r="E304" s="98"/>
      <c r="F304" s="98"/>
      <c r="G304" s="98"/>
      <c r="H304" s="98"/>
      <c r="I304" s="98"/>
      <c r="J304" s="98"/>
    </row>
    <row r="305" spans="1:10" ht="12.75">
      <c r="A305" s="98"/>
      <c r="B305" s="98"/>
      <c r="C305" s="98"/>
      <c r="D305" s="98"/>
      <c r="E305" s="98"/>
      <c r="F305" s="98"/>
      <c r="G305" s="98"/>
      <c r="H305" s="98"/>
      <c r="I305" s="98"/>
      <c r="J305" s="98"/>
    </row>
    <row r="306" spans="1:10" ht="12.75">
      <c r="A306" s="98"/>
      <c r="B306" s="98"/>
      <c r="C306" s="98"/>
      <c r="D306" s="111"/>
      <c r="E306" s="120"/>
      <c r="F306" s="120"/>
      <c r="G306" s="120"/>
      <c r="H306" s="120"/>
      <c r="I306" s="120"/>
      <c r="J306" s="98"/>
    </row>
    <row r="307" spans="1:10" ht="12.75">
      <c r="A307" s="98"/>
      <c r="B307" s="98"/>
      <c r="C307" s="98"/>
      <c r="D307" s="98"/>
      <c r="E307" s="98"/>
      <c r="F307" s="98"/>
      <c r="G307" s="98"/>
      <c r="H307" s="98"/>
      <c r="I307" s="98"/>
      <c r="J307" s="98"/>
    </row>
    <row r="308" spans="1:10" ht="12.75">
      <c r="A308" s="98"/>
      <c r="B308" s="98"/>
      <c r="C308" s="98"/>
      <c r="D308" s="98"/>
      <c r="E308" s="98"/>
      <c r="F308" s="98"/>
      <c r="G308" s="98"/>
      <c r="H308" s="98"/>
      <c r="I308" s="98"/>
      <c r="J308" s="98"/>
    </row>
    <row r="309" spans="1:10" ht="12.75">
      <c r="A309" s="98"/>
      <c r="B309" s="98"/>
      <c r="C309" s="98"/>
      <c r="D309" s="98"/>
      <c r="E309" s="98"/>
      <c r="F309" s="98"/>
      <c r="G309" s="98"/>
      <c r="H309" s="98"/>
      <c r="I309" s="98"/>
      <c r="J309" s="98"/>
    </row>
    <row r="310" spans="1:10" ht="12.75">
      <c r="A310" s="98"/>
      <c r="B310" s="98"/>
      <c r="C310" s="98"/>
      <c r="D310" s="98"/>
      <c r="E310" s="98"/>
      <c r="F310" s="98"/>
      <c r="G310" s="98"/>
      <c r="H310" s="98"/>
      <c r="I310" s="98"/>
      <c r="J310" s="98"/>
    </row>
    <row r="311" spans="1:10" ht="12.75">
      <c r="A311" s="98"/>
      <c r="B311" s="98"/>
      <c r="C311" s="98"/>
      <c r="D311" s="98"/>
      <c r="E311" s="98"/>
      <c r="F311" s="98"/>
      <c r="G311" s="98"/>
      <c r="H311" s="98"/>
      <c r="I311" s="98"/>
      <c r="J311" s="98"/>
    </row>
    <row r="312" spans="1:10" ht="12.75">
      <c r="A312" s="98"/>
      <c r="B312" s="98"/>
      <c r="C312" s="98"/>
      <c r="D312" s="98"/>
      <c r="E312" s="98"/>
      <c r="F312" s="98"/>
      <c r="G312" s="98"/>
      <c r="H312" s="98"/>
      <c r="I312" s="98"/>
      <c r="J312" s="98"/>
    </row>
    <row r="313" spans="1:10" ht="12.75">
      <c r="A313" s="98"/>
      <c r="B313" s="98"/>
      <c r="C313" s="98"/>
      <c r="D313" s="98"/>
      <c r="E313" s="98"/>
      <c r="F313" s="98"/>
      <c r="G313" s="98"/>
      <c r="H313" s="98"/>
      <c r="I313" s="98"/>
      <c r="J313" s="98"/>
    </row>
    <row r="314" spans="1:10" ht="12.75">
      <c r="A314" s="98"/>
      <c r="B314" s="98"/>
      <c r="C314" s="98"/>
      <c r="D314" s="98"/>
      <c r="E314" s="98"/>
      <c r="F314" s="98"/>
      <c r="G314" s="98"/>
      <c r="H314" s="98"/>
      <c r="I314" s="98"/>
      <c r="J314" s="98"/>
    </row>
    <row r="315" spans="1:10" ht="12.75">
      <c r="A315" s="98"/>
      <c r="B315" s="98"/>
      <c r="C315" s="98"/>
      <c r="D315" s="98"/>
      <c r="E315" s="98"/>
      <c r="F315" s="98"/>
      <c r="G315" s="98"/>
      <c r="H315" s="98"/>
      <c r="I315" s="98"/>
      <c r="J315" s="98"/>
    </row>
    <row r="316" spans="1:10" ht="12.75">
      <c r="A316" s="98"/>
      <c r="B316" s="98"/>
      <c r="C316" s="98"/>
      <c r="D316" s="98"/>
      <c r="E316" s="98"/>
      <c r="F316" s="98"/>
      <c r="G316" s="98"/>
      <c r="H316" s="98"/>
      <c r="I316" s="98"/>
      <c r="J316" s="98"/>
    </row>
    <row r="317" spans="1:10" ht="12.75">
      <c r="A317" s="98"/>
      <c r="B317" s="98"/>
      <c r="C317" s="98"/>
      <c r="D317" s="98"/>
      <c r="E317" s="98"/>
      <c r="F317" s="98"/>
      <c r="G317" s="98"/>
      <c r="H317" s="98"/>
      <c r="I317" s="98"/>
      <c r="J317" s="98"/>
    </row>
    <row r="318" spans="1:10" ht="12.75">
      <c r="A318" s="98"/>
      <c r="B318" s="98"/>
      <c r="C318" s="98"/>
      <c r="D318" s="98"/>
      <c r="E318" s="98"/>
      <c r="F318" s="98"/>
      <c r="G318" s="98"/>
      <c r="H318" s="98"/>
      <c r="I318" s="98"/>
      <c r="J318" s="98"/>
    </row>
    <row r="319" spans="1:10" ht="12.75">
      <c r="A319" s="98"/>
      <c r="B319" s="98"/>
      <c r="C319" s="98"/>
      <c r="D319" s="98"/>
      <c r="E319" s="98"/>
      <c r="F319" s="98"/>
      <c r="G319" s="98"/>
      <c r="H319" s="98"/>
      <c r="I319" s="98"/>
      <c r="J319" s="98"/>
    </row>
    <row r="320" spans="1:10" ht="12.75">
      <c r="A320" s="98"/>
      <c r="B320" s="98"/>
      <c r="C320" s="98"/>
      <c r="D320" s="98"/>
      <c r="E320" s="98"/>
      <c r="F320" s="98"/>
      <c r="G320" s="98"/>
      <c r="H320" s="98"/>
      <c r="I320" s="98"/>
      <c r="J320" s="98"/>
    </row>
    <row r="321" spans="1:10" ht="12.75">
      <c r="A321" s="98"/>
      <c r="B321" s="98"/>
      <c r="C321" s="98"/>
      <c r="D321" s="98"/>
      <c r="E321" s="98"/>
      <c r="F321" s="98"/>
      <c r="G321" s="98"/>
      <c r="H321" s="98"/>
      <c r="I321" s="98"/>
      <c r="J321" s="98"/>
    </row>
    <row r="322" spans="1:10" ht="12.75">
      <c r="A322" s="98"/>
      <c r="B322" s="98"/>
      <c r="C322" s="98"/>
      <c r="D322" s="98"/>
      <c r="E322" s="98"/>
      <c r="F322" s="98"/>
      <c r="G322" s="98"/>
      <c r="H322" s="98"/>
      <c r="I322" s="98"/>
      <c r="J322" s="98"/>
    </row>
    <row r="323" spans="1:10" ht="12.75">
      <c r="A323" s="98"/>
      <c r="B323" s="98"/>
      <c r="C323" s="98"/>
      <c r="D323" s="98"/>
      <c r="E323" s="98"/>
      <c r="F323" s="98"/>
      <c r="G323" s="98"/>
      <c r="H323" s="98"/>
      <c r="I323" s="98"/>
      <c r="J323" s="98"/>
    </row>
    <row r="324" spans="1:10" ht="12.75">
      <c r="A324" s="98"/>
      <c r="B324" s="98"/>
      <c r="C324" s="98"/>
      <c r="D324" s="108"/>
      <c r="E324" s="122"/>
      <c r="F324" s="122"/>
      <c r="G324" s="104"/>
      <c r="H324" s="122"/>
      <c r="I324" s="111"/>
      <c r="J324" s="111">
        <f>SUM(G324:H324)</f>
        <v>0</v>
      </c>
    </row>
    <row r="325" spans="1:10" ht="12.75">
      <c r="A325" s="98"/>
      <c r="B325" s="98"/>
      <c r="C325" s="98"/>
      <c r="D325" s="98"/>
      <c r="E325" s="98"/>
      <c r="F325" s="98"/>
      <c r="G325" s="98"/>
      <c r="H325" s="98"/>
      <c r="I325" s="98"/>
      <c r="J325" s="98"/>
    </row>
    <row r="326" spans="1:10" ht="12.75">
      <c r="A326" s="98"/>
      <c r="B326" s="98"/>
      <c r="C326" s="98"/>
      <c r="D326" s="98"/>
      <c r="E326" s="98"/>
      <c r="F326" s="98"/>
      <c r="G326" s="98"/>
      <c r="H326" s="98"/>
      <c r="I326" s="98"/>
      <c r="J326" s="98"/>
    </row>
    <row r="327" spans="1:10" ht="12.75">
      <c r="A327" s="98"/>
      <c r="B327" s="98"/>
      <c r="C327" s="98"/>
      <c r="D327" s="111"/>
      <c r="E327" s="122"/>
      <c r="F327" s="122"/>
      <c r="G327" s="104"/>
      <c r="H327" s="122"/>
      <c r="I327" s="98"/>
      <c r="J327" s="98"/>
    </row>
    <row r="328" spans="1:10" ht="12.75">
      <c r="A328" s="98"/>
      <c r="B328" s="98"/>
      <c r="C328" s="98"/>
      <c r="D328" s="98"/>
      <c r="E328" s="98"/>
      <c r="F328" s="98"/>
      <c r="G328" s="98"/>
      <c r="H328" s="98"/>
      <c r="I328" s="98"/>
      <c r="J328" s="98"/>
    </row>
    <row r="329" spans="1:10" ht="12.75">
      <c r="A329" s="98"/>
      <c r="B329" s="98"/>
      <c r="C329" s="98"/>
      <c r="D329" s="98"/>
      <c r="E329" s="98"/>
      <c r="F329" s="98"/>
      <c r="G329" s="98"/>
      <c r="H329" s="98"/>
      <c r="I329" s="98"/>
      <c r="J329" s="98"/>
    </row>
    <row r="330" spans="1:10" ht="12.75">
      <c r="A330" s="98"/>
      <c r="B330" s="98"/>
      <c r="C330" s="98"/>
      <c r="D330" s="98"/>
      <c r="E330" s="98"/>
      <c r="F330" s="98"/>
      <c r="G330" s="98"/>
      <c r="H330" s="98"/>
      <c r="I330" s="98"/>
      <c r="J330" s="98"/>
    </row>
    <row r="331" spans="1:10" ht="12.75">
      <c r="A331" s="98"/>
      <c r="B331" s="98"/>
      <c r="C331" s="98"/>
      <c r="D331" s="98"/>
      <c r="E331" s="98"/>
      <c r="F331" s="98"/>
      <c r="G331" s="98"/>
      <c r="H331" s="98"/>
      <c r="I331" s="98"/>
      <c r="J331" s="98"/>
    </row>
    <row r="332" spans="1:10" ht="12.75">
      <c r="A332" s="98"/>
      <c r="B332" s="98"/>
      <c r="C332" s="98"/>
      <c r="D332" s="98"/>
      <c r="E332" s="98"/>
      <c r="F332" s="98"/>
      <c r="G332" s="98"/>
      <c r="H332" s="98"/>
      <c r="I332" s="98"/>
      <c r="J332" s="98"/>
    </row>
    <row r="333" spans="1:10" ht="12.75">
      <c r="A333" s="98"/>
      <c r="B333" s="98"/>
      <c r="C333" s="98"/>
      <c r="D333" s="98"/>
      <c r="E333" s="98"/>
      <c r="F333" s="98"/>
      <c r="G333" s="98"/>
      <c r="H333" s="98"/>
      <c r="I333" s="98"/>
      <c r="J333" s="98"/>
    </row>
    <row r="334" spans="1:10" ht="12.75">
      <c r="A334" s="98"/>
      <c r="B334" s="98"/>
      <c r="C334" s="98"/>
      <c r="D334" s="98"/>
      <c r="E334" s="98"/>
      <c r="F334" s="98"/>
      <c r="G334" s="98"/>
      <c r="H334" s="98"/>
      <c r="I334" s="98"/>
      <c r="J334" s="98"/>
    </row>
    <row r="335" spans="1:10" ht="12.75">
      <c r="A335" s="98"/>
      <c r="B335" s="98"/>
      <c r="C335" s="98"/>
      <c r="D335" s="98"/>
      <c r="E335" s="98"/>
      <c r="F335" s="98"/>
      <c r="G335" s="98"/>
      <c r="H335" s="98"/>
      <c r="I335" s="98"/>
      <c r="J335" s="98"/>
    </row>
    <row r="336" spans="1:10" ht="12.75">
      <c r="A336" s="98"/>
      <c r="B336" s="98"/>
      <c r="C336" s="98"/>
      <c r="D336" s="98"/>
      <c r="E336" s="98"/>
      <c r="F336" s="98"/>
      <c r="G336" s="98"/>
      <c r="H336" s="98"/>
      <c r="I336" s="98"/>
      <c r="J336" s="98"/>
    </row>
    <row r="337" spans="1:10" ht="12.75">
      <c r="A337" s="98"/>
      <c r="B337" s="98"/>
      <c r="C337" s="98"/>
      <c r="D337" s="98"/>
      <c r="E337" s="98"/>
      <c r="F337" s="98"/>
      <c r="G337" s="98"/>
      <c r="H337" s="98"/>
      <c r="I337" s="98"/>
      <c r="J337" s="98"/>
    </row>
    <row r="338" spans="1:10" ht="12.75">
      <c r="A338" s="98"/>
      <c r="B338" s="98"/>
      <c r="C338" s="98"/>
      <c r="D338" s="98"/>
      <c r="E338" s="98"/>
      <c r="F338" s="98"/>
      <c r="G338" s="98"/>
      <c r="H338" s="98"/>
      <c r="I338" s="98"/>
      <c r="J338" s="98"/>
    </row>
    <row r="339" spans="1:10" ht="12.75">
      <c r="A339" s="98"/>
      <c r="B339" s="98"/>
      <c r="C339" s="98"/>
      <c r="D339" s="98"/>
      <c r="E339" s="98"/>
      <c r="F339" s="98"/>
      <c r="G339" s="98"/>
      <c r="H339" s="98"/>
      <c r="I339" s="98"/>
      <c r="J339" s="98"/>
    </row>
    <row r="340" spans="1:10" ht="12.75">
      <c r="A340" s="98"/>
      <c r="B340" s="98"/>
      <c r="C340" s="98"/>
      <c r="D340" s="98"/>
      <c r="E340" s="98"/>
      <c r="F340" s="98"/>
      <c r="G340" s="98"/>
      <c r="H340" s="98"/>
      <c r="I340" s="98"/>
      <c r="J340" s="98"/>
    </row>
    <row r="341" spans="1:10" ht="12.75">
      <c r="A341" s="98"/>
      <c r="B341" s="98"/>
      <c r="C341" s="98"/>
      <c r="D341" s="98"/>
      <c r="E341" s="98"/>
      <c r="F341" s="98"/>
      <c r="G341" s="98"/>
      <c r="H341" s="98"/>
      <c r="I341" s="98"/>
      <c r="J341" s="98"/>
    </row>
    <row r="342" spans="1:10" ht="12.75">
      <c r="A342" s="98"/>
      <c r="B342" s="98"/>
      <c r="C342" s="98"/>
      <c r="D342" s="98"/>
      <c r="E342" s="98"/>
      <c r="F342" s="98"/>
      <c r="G342" s="98"/>
      <c r="H342" s="98"/>
      <c r="I342" s="98"/>
      <c r="J342" s="98"/>
    </row>
    <row r="343" spans="1:10" ht="12.75">
      <c r="A343" s="98"/>
      <c r="B343" s="98"/>
      <c r="C343" s="98"/>
      <c r="D343" s="98"/>
      <c r="E343" s="98"/>
      <c r="F343" s="98"/>
      <c r="G343" s="98"/>
      <c r="H343" s="98"/>
      <c r="I343" s="98"/>
      <c r="J343" s="98"/>
    </row>
    <row r="344" spans="1:10" ht="12.75">
      <c r="A344" s="98"/>
      <c r="B344" s="98"/>
      <c r="C344" s="98"/>
      <c r="D344" s="98"/>
      <c r="E344" s="98"/>
      <c r="F344" s="98"/>
      <c r="G344" s="98"/>
      <c r="H344" s="98"/>
      <c r="I344" s="98"/>
      <c r="J344" s="98"/>
    </row>
    <row r="345" spans="1:10" ht="12.75">
      <c r="A345" s="98"/>
      <c r="B345" s="98"/>
      <c r="C345" s="98"/>
      <c r="D345" s="98"/>
      <c r="E345" s="98"/>
      <c r="F345" s="98"/>
      <c r="G345" s="98"/>
      <c r="H345" s="98"/>
      <c r="I345" s="98"/>
      <c r="J345" s="98"/>
    </row>
    <row r="346" spans="1:10" ht="12.75">
      <c r="A346" s="98"/>
      <c r="B346" s="98"/>
      <c r="C346" s="98"/>
      <c r="D346" s="98"/>
      <c r="E346" s="98"/>
      <c r="F346" s="98"/>
      <c r="G346" s="98"/>
      <c r="H346" s="98"/>
      <c r="I346" s="98"/>
      <c r="J346" s="98"/>
    </row>
    <row r="347" spans="1:10" ht="12.75">
      <c r="A347" s="98"/>
      <c r="B347" s="98"/>
      <c r="C347" s="98"/>
      <c r="D347" s="98"/>
      <c r="E347" s="98"/>
      <c r="F347" s="98"/>
      <c r="G347" s="98"/>
      <c r="H347" s="98"/>
      <c r="I347" s="98"/>
      <c r="J347" s="98"/>
    </row>
    <row r="348" spans="1:10" ht="12.75">
      <c r="A348" s="98"/>
      <c r="B348" s="98"/>
      <c r="C348" s="98"/>
      <c r="D348" s="98"/>
      <c r="E348" s="98"/>
      <c r="F348" s="98"/>
      <c r="G348" s="98"/>
      <c r="H348" s="98"/>
      <c r="I348" s="98"/>
      <c r="J348" s="98"/>
    </row>
    <row r="349" spans="1:10" ht="12.75">
      <c r="A349" s="98"/>
      <c r="B349" s="98"/>
      <c r="C349" s="98"/>
      <c r="D349" s="98"/>
      <c r="E349" s="98"/>
      <c r="F349" s="98"/>
      <c r="G349" s="98"/>
      <c r="H349" s="98"/>
      <c r="I349" s="98"/>
      <c r="J349" s="98"/>
    </row>
    <row r="350" spans="1:10" ht="12.75">
      <c r="A350" s="98"/>
      <c r="B350" s="98"/>
      <c r="C350" s="98"/>
      <c r="D350" s="98"/>
      <c r="E350" s="98"/>
      <c r="F350" s="98"/>
      <c r="G350" s="98"/>
      <c r="H350" s="98"/>
      <c r="I350" s="98"/>
      <c r="J350" s="98"/>
    </row>
    <row r="351" spans="1:10" ht="12.75">
      <c r="A351" s="98"/>
      <c r="B351" s="98"/>
      <c r="C351" s="98"/>
      <c r="D351" s="98"/>
      <c r="E351" s="98"/>
      <c r="F351" s="98"/>
      <c r="G351" s="98"/>
      <c r="H351" s="98"/>
      <c r="I351" s="98"/>
      <c r="J351" s="98"/>
    </row>
    <row r="352" spans="1:10" ht="12.75">
      <c r="A352" s="98"/>
      <c r="B352" s="98"/>
      <c r="C352" s="98"/>
      <c r="D352" s="98"/>
      <c r="E352" s="98"/>
      <c r="F352" s="98"/>
      <c r="G352" s="98"/>
      <c r="H352" s="98"/>
      <c r="I352" s="98"/>
      <c r="J352" s="98"/>
    </row>
    <row r="353" spans="1:10" ht="12.75">
      <c r="A353" s="98"/>
      <c r="B353" s="98"/>
      <c r="C353" s="98"/>
      <c r="D353" s="98"/>
      <c r="E353" s="98"/>
      <c r="F353" s="98"/>
      <c r="G353" s="98"/>
      <c r="H353" s="98"/>
      <c r="I353" s="98"/>
      <c r="J353" s="98"/>
    </row>
    <row r="354" spans="1:10" ht="12.75">
      <c r="A354" s="98"/>
      <c r="B354" s="98"/>
      <c r="C354" s="98"/>
      <c r="D354" s="98"/>
      <c r="E354" s="98"/>
      <c r="F354" s="98"/>
      <c r="G354" s="98"/>
      <c r="H354" s="98"/>
      <c r="I354" s="98"/>
      <c r="J354" s="98"/>
    </row>
    <row r="355" spans="1:10" ht="12.75">
      <c r="A355" s="98"/>
      <c r="B355" s="98"/>
      <c r="C355" s="98"/>
      <c r="D355" s="98"/>
      <c r="E355" s="98"/>
      <c r="F355" s="98"/>
      <c r="G355" s="98"/>
      <c r="H355" s="98"/>
      <c r="I355" s="98"/>
      <c r="J355" s="98"/>
    </row>
    <row r="356" spans="1:10" ht="12.75">
      <c r="A356" s="98"/>
      <c r="B356" s="98"/>
      <c r="C356" s="98"/>
      <c r="D356" s="98"/>
      <c r="E356" s="98"/>
      <c r="F356" s="98"/>
      <c r="G356" s="98"/>
      <c r="H356" s="98"/>
      <c r="I356" s="98"/>
      <c r="J356" s="98"/>
    </row>
    <row r="357" spans="1:10" ht="12.75">
      <c r="A357" s="98"/>
      <c r="B357" s="98"/>
      <c r="C357" s="98"/>
      <c r="D357" s="98"/>
      <c r="E357" s="98"/>
      <c r="F357" s="98"/>
      <c r="G357" s="98"/>
      <c r="H357" s="98"/>
      <c r="I357" s="98"/>
      <c r="J357" s="98"/>
    </row>
    <row r="358" spans="1:10" ht="12.75">
      <c r="A358" s="98"/>
      <c r="B358" s="98"/>
      <c r="C358" s="98"/>
      <c r="D358" s="98"/>
      <c r="E358" s="98"/>
      <c r="F358" s="98"/>
      <c r="G358" s="98"/>
      <c r="H358" s="98"/>
      <c r="I358" s="98"/>
      <c r="J358" s="98"/>
    </row>
    <row r="359" spans="1:10" ht="12.75">
      <c r="A359" s="98"/>
      <c r="B359" s="98"/>
      <c r="C359" s="98"/>
      <c r="D359" s="98"/>
      <c r="E359" s="98"/>
      <c r="F359" s="98"/>
      <c r="G359" s="98"/>
      <c r="H359" s="98"/>
      <c r="I359" s="98"/>
      <c r="J359" s="98"/>
    </row>
    <row r="360" spans="1:10" ht="12.75">
      <c r="A360" s="98"/>
      <c r="B360" s="98"/>
      <c r="C360" s="98"/>
      <c r="D360" s="98"/>
      <c r="E360" s="98"/>
      <c r="F360" s="98"/>
      <c r="G360" s="98"/>
      <c r="H360" s="98"/>
      <c r="I360" s="98"/>
      <c r="J360" s="98"/>
    </row>
    <row r="361" spans="1:10" ht="12.75">
      <c r="A361" s="98"/>
      <c r="B361" s="98"/>
      <c r="C361" s="98"/>
      <c r="D361" s="98"/>
      <c r="E361" s="98"/>
      <c r="F361" s="98"/>
      <c r="G361" s="98"/>
      <c r="H361" s="98"/>
      <c r="I361" s="98"/>
      <c r="J361" s="98"/>
    </row>
    <row r="362" spans="1:10" ht="12.75">
      <c r="A362" s="98"/>
      <c r="B362" s="98"/>
      <c r="C362" s="98"/>
      <c r="D362" s="98"/>
      <c r="E362" s="98"/>
      <c r="F362" s="98"/>
      <c r="G362" s="98"/>
      <c r="H362" s="98"/>
      <c r="I362" s="98"/>
      <c r="J362" s="98"/>
    </row>
    <row r="363" spans="1:10" ht="12.75">
      <c r="A363" s="98"/>
      <c r="B363" s="98"/>
      <c r="C363" s="98"/>
      <c r="D363" s="98"/>
      <c r="E363" s="98"/>
      <c r="F363" s="98"/>
      <c r="G363" s="98"/>
      <c r="H363" s="98"/>
      <c r="I363" s="98"/>
      <c r="J363" s="98"/>
    </row>
    <row r="364" spans="1:10" ht="12.75">
      <c r="A364" s="98"/>
      <c r="B364" s="98"/>
      <c r="C364" s="98"/>
      <c r="D364" s="98"/>
      <c r="E364" s="98"/>
      <c r="F364" s="98"/>
      <c r="G364" s="98"/>
      <c r="H364" s="98"/>
      <c r="I364" s="98"/>
      <c r="J364" s="98"/>
    </row>
    <row r="365" spans="1:10" ht="12.75">
      <c r="A365" s="98"/>
      <c r="B365" s="98"/>
      <c r="C365" s="98"/>
      <c r="D365" s="98"/>
      <c r="E365" s="98"/>
      <c r="F365" s="98"/>
      <c r="G365" s="98"/>
      <c r="H365" s="98"/>
      <c r="I365" s="98"/>
      <c r="J365" s="98"/>
    </row>
    <row r="366" spans="1:10" ht="12.75">
      <c r="A366" s="98"/>
      <c r="B366" s="98"/>
      <c r="C366" s="98"/>
      <c r="D366" s="98"/>
      <c r="E366" s="98"/>
      <c r="F366" s="98"/>
      <c r="G366" s="98"/>
      <c r="H366" s="98"/>
      <c r="I366" s="98"/>
      <c r="J366" s="98"/>
    </row>
    <row r="367" spans="1:10" ht="12.75">
      <c r="A367" s="98"/>
      <c r="B367" s="98"/>
      <c r="C367" s="98"/>
      <c r="D367" s="98"/>
      <c r="E367" s="98"/>
      <c r="F367" s="98"/>
      <c r="G367" s="98"/>
      <c r="H367" s="98"/>
      <c r="I367" s="98"/>
      <c r="J367" s="98"/>
    </row>
    <row r="368" spans="1:10" ht="12.75">
      <c r="A368" s="98"/>
      <c r="B368" s="98"/>
      <c r="C368" s="98"/>
      <c r="D368" s="98"/>
      <c r="E368" s="98"/>
      <c r="F368" s="98"/>
      <c r="G368" s="98"/>
      <c r="H368" s="98"/>
      <c r="I368" s="98"/>
      <c r="J368" s="98"/>
    </row>
    <row r="369" spans="1:10" ht="12.75">
      <c r="A369" s="98"/>
      <c r="B369" s="98"/>
      <c r="C369" s="98"/>
      <c r="D369" s="98"/>
      <c r="E369" s="98"/>
      <c r="F369" s="98"/>
      <c r="G369" s="98"/>
      <c r="H369" s="98"/>
      <c r="I369" s="98"/>
      <c r="J369" s="98"/>
    </row>
    <row r="370" spans="1:10" ht="12.75">
      <c r="A370" s="98"/>
      <c r="B370" s="98"/>
      <c r="C370" s="98"/>
      <c r="D370" s="98"/>
      <c r="E370" s="98"/>
      <c r="F370" s="98"/>
      <c r="G370" s="98"/>
      <c r="H370" s="98"/>
      <c r="I370" s="98"/>
      <c r="J370" s="98"/>
    </row>
    <row r="371" spans="1:10" ht="12.75">
      <c r="A371" s="98"/>
      <c r="B371" s="98"/>
      <c r="C371" s="98"/>
      <c r="D371" s="98"/>
      <c r="E371" s="98"/>
      <c r="F371" s="98"/>
      <c r="G371" s="98"/>
      <c r="H371" s="98"/>
      <c r="I371" s="98"/>
      <c r="J371" s="98"/>
    </row>
    <row r="372" spans="1:10" ht="12.75">
      <c r="A372" s="98"/>
      <c r="B372" s="98"/>
      <c r="C372" s="98"/>
      <c r="D372" s="98"/>
      <c r="E372" s="98"/>
      <c r="F372" s="98"/>
      <c r="G372" s="98"/>
      <c r="H372" s="98"/>
      <c r="I372" s="98"/>
      <c r="J372" s="98"/>
    </row>
    <row r="373" spans="1:10" ht="12.75">
      <c r="A373" s="98"/>
      <c r="B373" s="98"/>
      <c r="C373" s="98"/>
      <c r="D373" s="98"/>
      <c r="E373" s="98"/>
      <c r="F373" s="98"/>
      <c r="G373" s="98"/>
      <c r="H373" s="98"/>
      <c r="I373" s="98"/>
      <c r="J373" s="98"/>
    </row>
    <row r="374" spans="1:10" ht="12.75">
      <c r="A374" s="98"/>
      <c r="B374" s="98"/>
      <c r="C374" s="98"/>
      <c r="D374" s="98"/>
      <c r="E374" s="98"/>
      <c r="F374" s="98"/>
      <c r="G374" s="98"/>
      <c r="H374" s="98"/>
      <c r="I374" s="98"/>
      <c r="J374" s="98"/>
    </row>
    <row r="375" spans="1:10" ht="12.75">
      <c r="A375" s="98"/>
      <c r="B375" s="98"/>
      <c r="C375" s="98"/>
      <c r="D375" s="98"/>
      <c r="E375" s="98"/>
      <c r="F375" s="98"/>
      <c r="G375" s="98"/>
      <c r="H375" s="98"/>
      <c r="I375" s="98"/>
      <c r="J375" s="98"/>
    </row>
    <row r="376" spans="1:10" ht="12.75">
      <c r="A376" s="98"/>
      <c r="B376" s="98"/>
      <c r="C376" s="98"/>
      <c r="D376" s="98"/>
      <c r="E376" s="98"/>
      <c r="F376" s="98"/>
      <c r="G376" s="98"/>
      <c r="H376" s="98"/>
      <c r="I376" s="98"/>
      <c r="J376" s="98"/>
    </row>
    <row r="377" spans="1:10" ht="12.75">
      <c r="A377" s="98"/>
      <c r="B377" s="98"/>
      <c r="C377" s="98"/>
      <c r="D377" s="98"/>
      <c r="E377" s="98"/>
      <c r="F377" s="98"/>
      <c r="G377" s="98"/>
      <c r="H377" s="98"/>
      <c r="I377" s="98"/>
      <c r="J377" s="98"/>
    </row>
    <row r="378" spans="1:10" ht="12.75">
      <c r="A378" s="98"/>
      <c r="B378" s="98"/>
      <c r="C378" s="98"/>
      <c r="D378" s="98"/>
      <c r="E378" s="98"/>
      <c r="F378" s="98"/>
      <c r="G378" s="98"/>
      <c r="H378" s="98"/>
      <c r="I378" s="98"/>
      <c r="J378" s="98"/>
    </row>
    <row r="379" spans="1:10" ht="12.75">
      <c r="A379" s="98"/>
      <c r="B379" s="98"/>
      <c r="C379" s="98"/>
      <c r="D379" s="98"/>
      <c r="E379" s="98"/>
      <c r="F379" s="98"/>
      <c r="G379" s="98"/>
      <c r="H379" s="98"/>
      <c r="I379" s="98"/>
      <c r="J379" s="98"/>
    </row>
    <row r="380" spans="1:10" ht="12.75">
      <c r="A380" s="98"/>
      <c r="B380" s="98"/>
      <c r="C380" s="98"/>
      <c r="D380" s="98"/>
      <c r="E380" s="98"/>
      <c r="F380" s="98"/>
      <c r="G380" s="98"/>
      <c r="H380" s="98"/>
      <c r="I380" s="98"/>
      <c r="J380" s="98"/>
    </row>
    <row r="381" spans="1:10" ht="12.75">
      <c r="A381" s="98"/>
      <c r="B381" s="98"/>
      <c r="C381" s="98"/>
      <c r="D381" s="98"/>
      <c r="E381" s="98"/>
      <c r="F381" s="98"/>
      <c r="G381" s="98"/>
      <c r="H381" s="98"/>
      <c r="I381" s="98"/>
      <c r="J381" s="98"/>
    </row>
    <row r="382" spans="1:10" ht="12.75">
      <c r="A382" s="98"/>
      <c r="B382" s="98"/>
      <c r="C382" s="98"/>
      <c r="D382" s="98"/>
      <c r="E382" s="98"/>
      <c r="F382" s="98"/>
      <c r="G382" s="98"/>
      <c r="H382" s="98"/>
      <c r="I382" s="98"/>
      <c r="J382" s="98"/>
    </row>
    <row r="383" spans="1:10" ht="12.75">
      <c r="A383" s="98"/>
      <c r="B383" s="98"/>
      <c r="C383" s="98"/>
      <c r="D383" s="98"/>
      <c r="E383" s="98"/>
      <c r="F383" s="98"/>
      <c r="G383" s="98"/>
      <c r="H383" s="98"/>
      <c r="I383" s="98"/>
      <c r="J383" s="98"/>
    </row>
    <row r="384" spans="1:10" ht="12.75">
      <c r="A384" s="98"/>
      <c r="B384" s="98"/>
      <c r="C384" s="98"/>
      <c r="D384" s="98"/>
      <c r="E384" s="98"/>
      <c r="F384" s="98"/>
      <c r="G384" s="98"/>
      <c r="H384" s="98"/>
      <c r="I384" s="98"/>
      <c r="J384" s="98"/>
    </row>
    <row r="385" spans="1:10" ht="12.75">
      <c r="A385" s="98"/>
      <c r="B385" s="98"/>
      <c r="C385" s="98"/>
      <c r="D385" s="98"/>
      <c r="E385" s="98"/>
      <c r="F385" s="98"/>
      <c r="G385" s="98"/>
      <c r="H385" s="98"/>
      <c r="I385" s="98"/>
      <c r="J385" s="98"/>
    </row>
    <row r="386" spans="1:10" ht="12.75">
      <c r="A386" s="98"/>
      <c r="B386" s="98"/>
      <c r="C386" s="98"/>
      <c r="D386" s="98"/>
      <c r="E386" s="98"/>
      <c r="F386" s="98"/>
      <c r="G386" s="98"/>
      <c r="H386" s="98"/>
      <c r="I386" s="98"/>
      <c r="J386" s="98"/>
    </row>
    <row r="387" spans="1:10" ht="12.75">
      <c r="A387" s="98"/>
      <c r="B387" s="98"/>
      <c r="C387" s="98"/>
      <c r="D387" s="98"/>
      <c r="E387" s="98"/>
      <c r="F387" s="98"/>
      <c r="G387" s="98"/>
      <c r="H387" s="98"/>
      <c r="I387" s="98"/>
      <c r="J387" s="98"/>
    </row>
    <row r="388" spans="1:10" ht="12.75">
      <c r="A388" s="98"/>
      <c r="B388" s="98"/>
      <c r="C388" s="98"/>
      <c r="D388" s="98"/>
      <c r="E388" s="98"/>
      <c r="F388" s="98"/>
      <c r="G388" s="98"/>
      <c r="H388" s="98"/>
      <c r="I388" s="98"/>
      <c r="J388" s="98"/>
    </row>
    <row r="389" spans="1:10" ht="12.75">
      <c r="A389" s="98"/>
      <c r="B389" s="98"/>
      <c r="C389" s="98"/>
      <c r="D389" s="98"/>
      <c r="E389" s="98"/>
      <c r="F389" s="98"/>
      <c r="G389" s="98"/>
      <c r="H389" s="98"/>
      <c r="I389" s="98"/>
      <c r="J389" s="98"/>
    </row>
    <row r="390" spans="1:10" ht="12.75">
      <c r="A390" s="98"/>
      <c r="B390" s="98"/>
      <c r="C390" s="98"/>
      <c r="D390" s="98"/>
      <c r="E390" s="98"/>
      <c r="F390" s="98"/>
      <c r="G390" s="98"/>
      <c r="H390" s="98"/>
      <c r="I390" s="98"/>
      <c r="J390" s="98"/>
    </row>
    <row r="391" spans="1:10" ht="12.75">
      <c r="A391" s="98"/>
      <c r="B391" s="98"/>
      <c r="C391" s="98"/>
      <c r="D391" s="98"/>
      <c r="E391" s="98"/>
      <c r="F391" s="98"/>
      <c r="G391" s="98"/>
      <c r="H391" s="98"/>
      <c r="I391" s="98"/>
      <c r="J391" s="98"/>
    </row>
    <row r="392" spans="1:10" ht="12.75">
      <c r="A392" s="98"/>
      <c r="B392" s="98"/>
      <c r="C392" s="98"/>
      <c r="D392" s="98"/>
      <c r="E392" s="98"/>
      <c r="F392" s="98"/>
      <c r="G392" s="98"/>
      <c r="H392" s="98"/>
      <c r="I392" s="98"/>
      <c r="J392" s="98"/>
    </row>
    <row r="393" spans="1:10" ht="12.75">
      <c r="A393" s="98"/>
      <c r="B393" s="98"/>
      <c r="C393" s="98"/>
      <c r="D393" s="98"/>
      <c r="E393" s="98"/>
      <c r="F393" s="98"/>
      <c r="G393" s="98"/>
      <c r="H393" s="98"/>
      <c r="I393" s="98"/>
      <c r="J393" s="98"/>
    </row>
    <row r="394" spans="1:10" ht="12.75">
      <c r="A394" s="98"/>
      <c r="B394" s="98"/>
      <c r="C394" s="98"/>
      <c r="D394" s="98"/>
      <c r="E394" s="98"/>
      <c r="F394" s="98"/>
      <c r="G394" s="98"/>
      <c r="H394" s="98"/>
      <c r="I394" s="98"/>
      <c r="J394" s="98"/>
    </row>
  </sheetData>
  <mergeCells count="12">
    <mergeCell ref="G246:I246"/>
    <mergeCell ref="F2:I2"/>
    <mergeCell ref="F3:I3"/>
    <mergeCell ref="B6:J6"/>
    <mergeCell ref="A11:B11"/>
    <mergeCell ref="A78:B78"/>
    <mergeCell ref="A136:B136"/>
    <mergeCell ref="A7:I7"/>
    <mergeCell ref="B9:B10"/>
    <mergeCell ref="D9:D10"/>
    <mergeCell ref="E9:H9"/>
    <mergeCell ref="A9:A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3"/>
  <sheetViews>
    <sheetView workbookViewId="0" topLeftCell="A244">
      <selection activeCell="A244" sqref="A1:IV16384"/>
    </sheetView>
  </sheetViews>
  <sheetFormatPr defaultColWidth="9.140625" defaultRowHeight="15"/>
  <cols>
    <col min="1" max="1" width="5.8515625" style="25" bestFit="1" customWidth="1"/>
    <col min="2" max="2" width="25.28125" style="10" customWidth="1"/>
    <col min="3" max="3" width="16.00390625" style="10" customWidth="1"/>
    <col min="4" max="4" width="13.140625" style="78" customWidth="1"/>
    <col min="5" max="5" width="12.28125" style="60" customWidth="1"/>
    <col min="6" max="6" width="12.57421875" style="60" customWidth="1"/>
    <col min="7" max="7" width="10.421875" style="60" customWidth="1"/>
    <col min="8" max="8" width="10.140625" style="60" customWidth="1"/>
    <col min="9" max="9" width="8.421875" style="60" customWidth="1"/>
    <col min="10" max="10" width="10.421875" style="29" customWidth="1"/>
    <col min="11" max="11" width="10.28125" style="29" customWidth="1"/>
    <col min="12" max="12" width="11.140625" style="29" customWidth="1"/>
    <col min="13" max="19" width="9.140625" style="29" customWidth="1"/>
    <col min="20" max="16384" width="9.140625" style="10" customWidth="1"/>
  </cols>
  <sheetData>
    <row r="1" spans="7:9" ht="12.75">
      <c r="G1" s="61" t="s">
        <v>204</v>
      </c>
      <c r="H1" s="61"/>
      <c r="I1" s="61"/>
    </row>
    <row r="2" spans="7:9" ht="12.75">
      <c r="G2" s="61" t="s">
        <v>200</v>
      </c>
      <c r="H2" s="61"/>
      <c r="I2" s="61"/>
    </row>
    <row r="3" spans="7:9" ht="12.75">
      <c r="G3" s="61" t="s">
        <v>201</v>
      </c>
      <c r="H3" s="61"/>
      <c r="I3" s="61"/>
    </row>
    <row r="4" spans="7:9" ht="6.75" customHeight="1">
      <c r="G4" s="61"/>
      <c r="H4" s="61"/>
      <c r="I4" s="61"/>
    </row>
    <row r="5" ht="6.75" customHeight="1"/>
    <row r="6" ht="9" customHeight="1"/>
    <row r="7" spans="1:9" ht="15.75" customHeight="1">
      <c r="A7" s="191" t="s">
        <v>205</v>
      </c>
      <c r="B7" s="191"/>
      <c r="C7" s="191"/>
      <c r="D7" s="191"/>
      <c r="E7" s="191"/>
      <c r="F7" s="191"/>
      <c r="G7" s="191"/>
      <c r="H7" s="191"/>
      <c r="I7" s="191"/>
    </row>
    <row r="8" spans="1:4" ht="5.25" customHeight="1">
      <c r="A8" s="26"/>
      <c r="B8" s="26"/>
      <c r="C8" s="26"/>
      <c r="D8" s="79"/>
    </row>
    <row r="9" spans="1:10" ht="15" customHeight="1">
      <c r="A9" s="2" t="s">
        <v>52</v>
      </c>
      <c r="B9" s="194" t="s">
        <v>202</v>
      </c>
      <c r="C9" s="1"/>
      <c r="D9" s="195" t="s">
        <v>203</v>
      </c>
      <c r="E9" s="196" t="s">
        <v>63</v>
      </c>
      <c r="F9" s="196"/>
      <c r="G9" s="196"/>
      <c r="H9" s="196"/>
      <c r="I9" s="62"/>
      <c r="J9" s="30"/>
    </row>
    <row r="10" spans="1:10" ht="117" customHeight="1">
      <c r="A10" s="2"/>
      <c r="B10" s="194"/>
      <c r="C10" s="1" t="s">
        <v>59</v>
      </c>
      <c r="D10" s="195"/>
      <c r="E10" s="63" t="s">
        <v>0</v>
      </c>
      <c r="F10" s="64" t="s">
        <v>1</v>
      </c>
      <c r="G10" s="64" t="s">
        <v>2</v>
      </c>
      <c r="H10" s="64" t="s">
        <v>64</v>
      </c>
      <c r="I10" s="65" t="s">
        <v>234</v>
      </c>
      <c r="J10" s="30"/>
    </row>
    <row r="11" spans="1:19" s="13" customFormat="1" ht="12.75">
      <c r="A11" s="192"/>
      <c r="B11" s="192"/>
      <c r="C11" s="3"/>
      <c r="D11" s="80"/>
      <c r="E11" s="66"/>
      <c r="F11" s="66"/>
      <c r="G11" s="66"/>
      <c r="H11" s="66"/>
      <c r="I11" s="66"/>
      <c r="J11" s="31"/>
      <c r="K11" s="32"/>
      <c r="L11" s="32"/>
      <c r="M11" s="32"/>
      <c r="N11" s="32"/>
      <c r="O11" s="32"/>
      <c r="P11" s="32"/>
      <c r="Q11" s="32"/>
      <c r="R11" s="32"/>
      <c r="S11" s="32"/>
    </row>
    <row r="12" spans="1:19" s="13" customFormat="1" ht="12.75">
      <c r="A12" s="3"/>
      <c r="B12" s="3" t="s">
        <v>220</v>
      </c>
      <c r="C12" s="3"/>
      <c r="D12" s="80"/>
      <c r="E12" s="66"/>
      <c r="F12" s="66"/>
      <c r="G12" s="66"/>
      <c r="H12" s="66"/>
      <c r="I12" s="66"/>
      <c r="J12" s="31"/>
      <c r="K12" s="32"/>
      <c r="L12" s="32"/>
      <c r="M12" s="32"/>
      <c r="N12" s="32"/>
      <c r="O12" s="32"/>
      <c r="P12" s="32"/>
      <c r="Q12" s="32"/>
      <c r="R12" s="32"/>
      <c r="S12" s="32"/>
    </row>
    <row r="13" spans="1:19" s="48" customFormat="1" ht="15">
      <c r="A13" s="4">
        <v>1</v>
      </c>
      <c r="B13" s="5" t="s">
        <v>28</v>
      </c>
      <c r="C13" s="5" t="s">
        <v>60</v>
      </c>
      <c r="D13" s="81">
        <v>515009</v>
      </c>
      <c r="E13" s="68">
        <v>455011</v>
      </c>
      <c r="F13" s="68">
        <v>17124</v>
      </c>
      <c r="G13" s="68">
        <v>17124</v>
      </c>
      <c r="H13" s="68">
        <v>25750</v>
      </c>
      <c r="I13" s="69">
        <v>5642.873089898789</v>
      </c>
      <c r="J13" s="52">
        <v>515009</v>
      </c>
      <c r="K13" s="53">
        <v>455011</v>
      </c>
      <c r="L13" s="53">
        <v>17124</v>
      </c>
      <c r="M13" s="53">
        <v>17124</v>
      </c>
      <c r="N13" s="53">
        <v>25750</v>
      </c>
      <c r="O13" s="51">
        <f>J13-D13</f>
        <v>0</v>
      </c>
      <c r="P13" s="51">
        <f>K13-E13</f>
        <v>0</v>
      </c>
      <c r="Q13" s="51">
        <f>L13-F13</f>
        <v>0</v>
      </c>
      <c r="R13" s="51">
        <f>M13-G13</f>
        <v>0</v>
      </c>
      <c r="S13" s="51">
        <f>N13-H13</f>
        <v>0</v>
      </c>
    </row>
    <row r="14" spans="1:19" s="48" customFormat="1" ht="15">
      <c r="A14" s="4">
        <v>2</v>
      </c>
      <c r="B14" s="5" t="s">
        <v>24</v>
      </c>
      <c r="C14" s="5" t="s">
        <v>60</v>
      </c>
      <c r="D14" s="81">
        <v>1747939</v>
      </c>
      <c r="E14" s="68">
        <v>1544304</v>
      </c>
      <c r="F14" s="68">
        <v>58119</v>
      </c>
      <c r="G14" s="68">
        <v>58119</v>
      </c>
      <c r="H14" s="68">
        <v>87397</v>
      </c>
      <c r="I14" s="69">
        <v>22828</v>
      </c>
      <c r="J14" s="52">
        <v>1747939</v>
      </c>
      <c r="K14" s="53">
        <v>1544304</v>
      </c>
      <c r="L14" s="53">
        <v>58119</v>
      </c>
      <c r="M14" s="53">
        <v>58119</v>
      </c>
      <c r="N14" s="53">
        <v>87397</v>
      </c>
      <c r="O14" s="51">
        <f aca="true" t="shared" si="0" ref="O14:O44">J14-D14</f>
        <v>0</v>
      </c>
      <c r="P14" s="51">
        <f aca="true" t="shared" si="1" ref="P14:P44">K14-E14</f>
        <v>0</v>
      </c>
      <c r="Q14" s="51">
        <f aca="true" t="shared" si="2" ref="Q14:Q44">L14-F14</f>
        <v>0</v>
      </c>
      <c r="R14" s="51">
        <f aca="true" t="shared" si="3" ref="R14:R44">M14-G14</f>
        <v>0</v>
      </c>
      <c r="S14" s="51">
        <f aca="true" t="shared" si="4" ref="S14:S44">N14-H14</f>
        <v>0</v>
      </c>
    </row>
    <row r="15" spans="1:19" s="48" customFormat="1" ht="15">
      <c r="A15" s="4">
        <v>3</v>
      </c>
      <c r="B15" s="6" t="s">
        <v>27</v>
      </c>
      <c r="C15" s="5" t="s">
        <v>60</v>
      </c>
      <c r="D15" s="81">
        <v>534869</v>
      </c>
      <c r="E15" s="68">
        <v>472557</v>
      </c>
      <c r="F15" s="68">
        <v>17784</v>
      </c>
      <c r="G15" s="68">
        <v>17784</v>
      </c>
      <c r="H15" s="68">
        <v>26744</v>
      </c>
      <c r="I15" s="69">
        <v>5701</v>
      </c>
      <c r="J15" s="52">
        <v>534869</v>
      </c>
      <c r="K15" s="53">
        <v>472557</v>
      </c>
      <c r="L15" s="53">
        <v>17784</v>
      </c>
      <c r="M15" s="53">
        <v>17784</v>
      </c>
      <c r="N15" s="53">
        <v>26744</v>
      </c>
      <c r="O15" s="51">
        <f t="shared" si="0"/>
        <v>0</v>
      </c>
      <c r="P15" s="51">
        <f t="shared" si="1"/>
        <v>0</v>
      </c>
      <c r="Q15" s="51">
        <f t="shared" si="2"/>
        <v>0</v>
      </c>
      <c r="R15" s="51">
        <f t="shared" si="3"/>
        <v>0</v>
      </c>
      <c r="S15" s="51">
        <f t="shared" si="4"/>
        <v>0</v>
      </c>
    </row>
    <row r="16" spans="1:19" s="48" customFormat="1" ht="14.25" customHeight="1">
      <c r="A16" s="4">
        <v>4</v>
      </c>
      <c r="B16" s="14" t="s">
        <v>53</v>
      </c>
      <c r="C16" s="5" t="s">
        <v>60</v>
      </c>
      <c r="D16" s="82">
        <f>586316+30000</f>
        <v>616316</v>
      </c>
      <c r="E16" s="68">
        <v>544515</v>
      </c>
      <c r="F16" s="68">
        <v>20493</v>
      </c>
      <c r="G16" s="68">
        <v>20493</v>
      </c>
      <c r="H16" s="68">
        <v>30815</v>
      </c>
      <c r="I16" s="69">
        <v>6925</v>
      </c>
      <c r="J16" s="54">
        <f>586316+30000</f>
        <v>616316</v>
      </c>
      <c r="K16" s="53">
        <v>544515</v>
      </c>
      <c r="L16" s="53">
        <v>20493</v>
      </c>
      <c r="M16" s="53">
        <v>20493</v>
      </c>
      <c r="N16" s="53">
        <v>30815</v>
      </c>
      <c r="O16" s="51">
        <f t="shared" si="0"/>
        <v>0</v>
      </c>
      <c r="P16" s="51">
        <f t="shared" si="1"/>
        <v>0</v>
      </c>
      <c r="Q16" s="51">
        <f t="shared" si="2"/>
        <v>0</v>
      </c>
      <c r="R16" s="51">
        <f t="shared" si="3"/>
        <v>0</v>
      </c>
      <c r="S16" s="51">
        <f t="shared" si="4"/>
        <v>0</v>
      </c>
    </row>
    <row r="17" spans="1:19" s="48" customFormat="1" ht="15">
      <c r="A17" s="4">
        <v>5</v>
      </c>
      <c r="B17" s="5" t="s">
        <v>46</v>
      </c>
      <c r="C17" s="5" t="s">
        <v>60</v>
      </c>
      <c r="D17" s="81">
        <v>546461</v>
      </c>
      <c r="E17" s="68">
        <v>482798</v>
      </c>
      <c r="F17" s="68">
        <v>18170</v>
      </c>
      <c r="G17" s="68">
        <v>18170</v>
      </c>
      <c r="H17" s="68">
        <v>27323</v>
      </c>
      <c r="I17" s="69">
        <v>16679</v>
      </c>
      <c r="J17" s="52">
        <v>546461</v>
      </c>
      <c r="K17" s="53">
        <v>482798</v>
      </c>
      <c r="L17" s="53">
        <v>18170</v>
      </c>
      <c r="M17" s="53">
        <v>18170</v>
      </c>
      <c r="N17" s="53">
        <v>27323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</row>
    <row r="18" spans="1:19" s="48" customFormat="1" ht="15">
      <c r="A18" s="4">
        <v>6</v>
      </c>
      <c r="B18" s="7" t="s">
        <v>47</v>
      </c>
      <c r="C18" s="5" t="s">
        <v>60</v>
      </c>
      <c r="D18" s="83">
        <v>2068274</v>
      </c>
      <c r="E18" s="68">
        <v>1827320</v>
      </c>
      <c r="F18" s="68">
        <v>68770</v>
      </c>
      <c r="G18" s="68">
        <v>68770</v>
      </c>
      <c r="H18" s="68">
        <v>103414</v>
      </c>
      <c r="I18" s="69">
        <v>31650</v>
      </c>
      <c r="J18" s="55">
        <v>2068274</v>
      </c>
      <c r="K18" s="53">
        <v>1827320</v>
      </c>
      <c r="L18" s="53">
        <v>68770</v>
      </c>
      <c r="M18" s="53">
        <v>68770</v>
      </c>
      <c r="N18" s="53">
        <v>103414</v>
      </c>
      <c r="O18" s="51">
        <f t="shared" si="0"/>
        <v>0</v>
      </c>
      <c r="P18" s="51">
        <f t="shared" si="1"/>
        <v>0</v>
      </c>
      <c r="Q18" s="51">
        <f t="shared" si="2"/>
        <v>0</v>
      </c>
      <c r="R18" s="51">
        <f t="shared" si="3"/>
        <v>0</v>
      </c>
      <c r="S18" s="51">
        <f t="shared" si="4"/>
        <v>0</v>
      </c>
    </row>
    <row r="19" spans="1:19" s="48" customFormat="1" ht="25.5">
      <c r="A19" s="4">
        <v>7</v>
      </c>
      <c r="B19" s="6" t="s">
        <v>55</v>
      </c>
      <c r="C19" s="5" t="s">
        <v>60</v>
      </c>
      <c r="D19" s="81">
        <f>544669+30000</f>
        <v>574669</v>
      </c>
      <c r="E19" s="68">
        <v>507720</v>
      </c>
      <c r="F19" s="68">
        <v>19108</v>
      </c>
      <c r="G19" s="68">
        <v>19108</v>
      </c>
      <c r="H19" s="68">
        <v>28733</v>
      </c>
      <c r="I19" s="69">
        <v>8138</v>
      </c>
      <c r="J19" s="52">
        <f>544669+30000</f>
        <v>574669</v>
      </c>
      <c r="K19" s="53">
        <v>507720</v>
      </c>
      <c r="L19" s="53">
        <v>19108</v>
      </c>
      <c r="M19" s="53">
        <v>19108</v>
      </c>
      <c r="N19" s="53">
        <v>28733</v>
      </c>
      <c r="O19" s="51">
        <f t="shared" si="0"/>
        <v>0</v>
      </c>
      <c r="P19" s="51">
        <f t="shared" si="1"/>
        <v>0</v>
      </c>
      <c r="Q19" s="51">
        <f t="shared" si="2"/>
        <v>0</v>
      </c>
      <c r="R19" s="51">
        <f t="shared" si="3"/>
        <v>0</v>
      </c>
      <c r="S19" s="51">
        <f t="shared" si="4"/>
        <v>0</v>
      </c>
    </row>
    <row r="20" spans="1:19" s="48" customFormat="1" ht="25.5">
      <c r="A20" s="4">
        <v>8</v>
      </c>
      <c r="B20" s="6" t="s">
        <v>54</v>
      </c>
      <c r="C20" s="5" t="s">
        <v>60</v>
      </c>
      <c r="D20" s="81">
        <v>645478</v>
      </c>
      <c r="E20" s="68">
        <v>570280</v>
      </c>
      <c r="F20" s="68">
        <v>21462</v>
      </c>
      <c r="G20" s="68">
        <v>21462</v>
      </c>
      <c r="H20" s="68">
        <v>32274</v>
      </c>
      <c r="I20" s="69">
        <v>4390</v>
      </c>
      <c r="J20" s="52">
        <v>645478</v>
      </c>
      <c r="K20" s="53">
        <v>570280</v>
      </c>
      <c r="L20" s="53">
        <v>21462</v>
      </c>
      <c r="M20" s="53">
        <v>21462</v>
      </c>
      <c r="N20" s="53">
        <v>32274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</row>
    <row r="21" spans="1:19" s="48" customFormat="1" ht="15">
      <c r="A21" s="4">
        <v>9</v>
      </c>
      <c r="B21" s="5" t="s">
        <v>29</v>
      </c>
      <c r="C21" s="5" t="s">
        <v>60</v>
      </c>
      <c r="D21" s="81">
        <v>475595</v>
      </c>
      <c r="E21" s="68">
        <v>420188</v>
      </c>
      <c r="F21" s="68">
        <v>15814</v>
      </c>
      <c r="G21" s="68">
        <v>15814</v>
      </c>
      <c r="H21" s="68">
        <v>23779</v>
      </c>
      <c r="I21" s="69">
        <v>2979</v>
      </c>
      <c r="J21" s="52">
        <v>475595</v>
      </c>
      <c r="K21" s="53">
        <v>420188</v>
      </c>
      <c r="L21" s="53">
        <v>15814</v>
      </c>
      <c r="M21" s="53">
        <v>15814</v>
      </c>
      <c r="N21" s="53">
        <v>23779</v>
      </c>
      <c r="O21" s="51">
        <f t="shared" si="0"/>
        <v>0</v>
      </c>
      <c r="P21" s="51">
        <f t="shared" si="1"/>
        <v>0</v>
      </c>
      <c r="Q21" s="51">
        <f t="shared" si="2"/>
        <v>0</v>
      </c>
      <c r="R21" s="51">
        <f t="shared" si="3"/>
        <v>0</v>
      </c>
      <c r="S21" s="51">
        <f t="shared" si="4"/>
        <v>0</v>
      </c>
    </row>
    <row r="22" spans="1:19" s="48" customFormat="1" ht="15">
      <c r="A22" s="4">
        <v>10</v>
      </c>
      <c r="B22" s="7" t="s">
        <v>11</v>
      </c>
      <c r="C22" s="5" t="s">
        <v>60</v>
      </c>
      <c r="D22" s="81">
        <v>443927</v>
      </c>
      <c r="E22" s="68">
        <v>392210</v>
      </c>
      <c r="F22" s="68">
        <v>14761</v>
      </c>
      <c r="G22" s="68">
        <v>14761</v>
      </c>
      <c r="H22" s="68">
        <v>22195</v>
      </c>
      <c r="I22" s="69">
        <v>0</v>
      </c>
      <c r="J22" s="52">
        <v>443927</v>
      </c>
      <c r="K22" s="53">
        <v>392210</v>
      </c>
      <c r="L22" s="53">
        <v>14761</v>
      </c>
      <c r="M22" s="53">
        <v>14761</v>
      </c>
      <c r="N22" s="53">
        <v>22195</v>
      </c>
      <c r="O22" s="51">
        <f t="shared" si="0"/>
        <v>0</v>
      </c>
      <c r="P22" s="51">
        <f t="shared" si="1"/>
        <v>0</v>
      </c>
      <c r="Q22" s="51">
        <f t="shared" si="2"/>
        <v>0</v>
      </c>
      <c r="R22" s="51">
        <f t="shared" si="3"/>
        <v>0</v>
      </c>
      <c r="S22" s="51">
        <f t="shared" si="4"/>
        <v>0</v>
      </c>
    </row>
    <row r="23" spans="1:19" s="48" customFormat="1" ht="15">
      <c r="A23" s="4">
        <v>11</v>
      </c>
      <c r="B23" s="5" t="s">
        <v>51</v>
      </c>
      <c r="C23" s="5" t="s">
        <v>60</v>
      </c>
      <c r="D23" s="81">
        <v>989481</v>
      </c>
      <c r="E23" s="68">
        <v>874207</v>
      </c>
      <c r="F23" s="68">
        <v>32900</v>
      </c>
      <c r="G23" s="68">
        <v>32900</v>
      </c>
      <c r="H23" s="68">
        <v>49474</v>
      </c>
      <c r="I23" s="69">
        <v>15519</v>
      </c>
      <c r="J23" s="52">
        <v>989481</v>
      </c>
      <c r="K23" s="53">
        <v>874207</v>
      </c>
      <c r="L23" s="53">
        <v>32900</v>
      </c>
      <c r="M23" s="53">
        <v>32900</v>
      </c>
      <c r="N23" s="53">
        <v>49474</v>
      </c>
      <c r="O23" s="51">
        <f t="shared" si="0"/>
        <v>0</v>
      </c>
      <c r="P23" s="51">
        <f t="shared" si="1"/>
        <v>0</v>
      </c>
      <c r="Q23" s="51">
        <f t="shared" si="2"/>
        <v>0</v>
      </c>
      <c r="R23" s="51">
        <f t="shared" si="3"/>
        <v>0</v>
      </c>
      <c r="S23" s="51">
        <f t="shared" si="4"/>
        <v>0</v>
      </c>
    </row>
    <row r="24" spans="1:19" s="48" customFormat="1" ht="15">
      <c r="A24" s="4">
        <v>12</v>
      </c>
      <c r="B24" s="5" t="s">
        <v>50</v>
      </c>
      <c r="C24" s="5" t="s">
        <v>60</v>
      </c>
      <c r="D24" s="81">
        <v>1020923</v>
      </c>
      <c r="E24" s="68">
        <v>901986</v>
      </c>
      <c r="F24" s="68">
        <v>33946</v>
      </c>
      <c r="G24" s="68">
        <v>33946</v>
      </c>
      <c r="H24" s="68">
        <v>51045</v>
      </c>
      <c r="I24" s="69">
        <v>17543</v>
      </c>
      <c r="J24" s="52">
        <v>1020923</v>
      </c>
      <c r="K24" s="53">
        <v>901986</v>
      </c>
      <c r="L24" s="53">
        <v>33946</v>
      </c>
      <c r="M24" s="53">
        <v>33946</v>
      </c>
      <c r="N24" s="53">
        <v>51045</v>
      </c>
      <c r="O24" s="51">
        <f t="shared" si="0"/>
        <v>0</v>
      </c>
      <c r="P24" s="51">
        <f t="shared" si="1"/>
        <v>0</v>
      </c>
      <c r="Q24" s="51">
        <f t="shared" si="2"/>
        <v>0</v>
      </c>
      <c r="R24" s="51">
        <f t="shared" si="3"/>
        <v>0</v>
      </c>
      <c r="S24" s="51">
        <f t="shared" si="4"/>
        <v>0</v>
      </c>
    </row>
    <row r="25" spans="1:19" s="48" customFormat="1" ht="15">
      <c r="A25" s="4">
        <v>13</v>
      </c>
      <c r="B25" s="5" t="s">
        <v>40</v>
      </c>
      <c r="C25" s="5" t="s">
        <v>60</v>
      </c>
      <c r="D25" s="81">
        <v>753412</v>
      </c>
      <c r="E25" s="68">
        <v>665639</v>
      </c>
      <c r="F25" s="68">
        <v>25051</v>
      </c>
      <c r="G25" s="68">
        <v>25051</v>
      </c>
      <c r="H25" s="68">
        <v>37671</v>
      </c>
      <c r="I25" s="69">
        <v>12465</v>
      </c>
      <c r="J25" s="52">
        <v>753412</v>
      </c>
      <c r="K25" s="53">
        <v>665639</v>
      </c>
      <c r="L25" s="53">
        <v>25051</v>
      </c>
      <c r="M25" s="53">
        <v>25051</v>
      </c>
      <c r="N25" s="53">
        <v>37671</v>
      </c>
      <c r="O25" s="51">
        <f t="shared" si="0"/>
        <v>0</v>
      </c>
      <c r="P25" s="51">
        <f t="shared" si="1"/>
        <v>0</v>
      </c>
      <c r="Q25" s="51">
        <f t="shared" si="2"/>
        <v>0</v>
      </c>
      <c r="R25" s="51">
        <f t="shared" si="3"/>
        <v>0</v>
      </c>
      <c r="S25" s="51">
        <f t="shared" si="4"/>
        <v>0</v>
      </c>
    </row>
    <row r="26" spans="1:19" s="48" customFormat="1" ht="15">
      <c r="A26" s="4">
        <v>14</v>
      </c>
      <c r="B26" s="7" t="s">
        <v>13</v>
      </c>
      <c r="C26" s="5" t="s">
        <v>60</v>
      </c>
      <c r="D26" s="81">
        <v>251203</v>
      </c>
      <c r="E26" s="68">
        <v>221938</v>
      </c>
      <c r="F26" s="68">
        <v>8353</v>
      </c>
      <c r="G26" s="68">
        <v>8353</v>
      </c>
      <c r="H26" s="68">
        <v>12559</v>
      </c>
      <c r="I26" s="69">
        <v>8031</v>
      </c>
      <c r="J26" s="52">
        <v>251203</v>
      </c>
      <c r="K26" s="53">
        <v>221938</v>
      </c>
      <c r="L26" s="53">
        <v>8353</v>
      </c>
      <c r="M26" s="53">
        <v>8353</v>
      </c>
      <c r="N26" s="53">
        <v>12559</v>
      </c>
      <c r="O26" s="51">
        <f t="shared" si="0"/>
        <v>0</v>
      </c>
      <c r="P26" s="51">
        <f t="shared" si="1"/>
        <v>0</v>
      </c>
      <c r="Q26" s="51">
        <f t="shared" si="2"/>
        <v>0</v>
      </c>
      <c r="R26" s="51">
        <f t="shared" si="3"/>
        <v>0</v>
      </c>
      <c r="S26" s="51">
        <f t="shared" si="4"/>
        <v>0</v>
      </c>
    </row>
    <row r="27" spans="1:19" s="48" customFormat="1" ht="15">
      <c r="A27" s="4">
        <v>15</v>
      </c>
      <c r="B27" s="7" t="s">
        <v>10</v>
      </c>
      <c r="C27" s="5" t="s">
        <v>60</v>
      </c>
      <c r="D27" s="81">
        <v>896517</v>
      </c>
      <c r="E27" s="68">
        <v>792073</v>
      </c>
      <c r="F27" s="68">
        <v>29809</v>
      </c>
      <c r="G27" s="68">
        <v>29809</v>
      </c>
      <c r="H27" s="68">
        <v>44826</v>
      </c>
      <c r="I27" s="69">
        <v>17483</v>
      </c>
      <c r="J27" s="52">
        <v>896517</v>
      </c>
      <c r="K27" s="53">
        <v>792073</v>
      </c>
      <c r="L27" s="53">
        <v>29809</v>
      </c>
      <c r="M27" s="53">
        <v>29809</v>
      </c>
      <c r="N27" s="53">
        <v>44826</v>
      </c>
      <c r="O27" s="51">
        <f t="shared" si="0"/>
        <v>0</v>
      </c>
      <c r="P27" s="51">
        <f t="shared" si="1"/>
        <v>0</v>
      </c>
      <c r="Q27" s="51">
        <f t="shared" si="2"/>
        <v>0</v>
      </c>
      <c r="R27" s="51">
        <f t="shared" si="3"/>
        <v>0</v>
      </c>
      <c r="S27" s="51">
        <f t="shared" si="4"/>
        <v>0</v>
      </c>
    </row>
    <row r="28" spans="1:19" s="48" customFormat="1" ht="15">
      <c r="A28" s="4">
        <v>16</v>
      </c>
      <c r="B28" s="5" t="s">
        <v>45</v>
      </c>
      <c r="C28" s="5" t="s">
        <v>60</v>
      </c>
      <c r="D28" s="81">
        <v>1207483</v>
      </c>
      <c r="E28" s="68">
        <v>1066811</v>
      </c>
      <c r="F28" s="68">
        <v>40149</v>
      </c>
      <c r="G28" s="68">
        <v>40149</v>
      </c>
      <c r="H28" s="68">
        <v>60374</v>
      </c>
      <c r="I28" s="69">
        <v>17967</v>
      </c>
      <c r="J28" s="52">
        <v>1207483</v>
      </c>
      <c r="K28" s="53">
        <v>1066811</v>
      </c>
      <c r="L28" s="53">
        <v>40149</v>
      </c>
      <c r="M28" s="53">
        <v>40149</v>
      </c>
      <c r="N28" s="53">
        <v>60374</v>
      </c>
      <c r="O28" s="51">
        <f t="shared" si="0"/>
        <v>0</v>
      </c>
      <c r="P28" s="51">
        <f t="shared" si="1"/>
        <v>0</v>
      </c>
      <c r="Q28" s="51">
        <f t="shared" si="2"/>
        <v>0</v>
      </c>
      <c r="R28" s="51">
        <f t="shared" si="3"/>
        <v>0</v>
      </c>
      <c r="S28" s="51">
        <f t="shared" si="4"/>
        <v>0</v>
      </c>
    </row>
    <row r="29" spans="1:19" s="48" customFormat="1" ht="15">
      <c r="A29" s="4">
        <v>17</v>
      </c>
      <c r="B29" s="6" t="s">
        <v>41</v>
      </c>
      <c r="C29" s="5" t="s">
        <v>60</v>
      </c>
      <c r="D29" s="81">
        <v>1267425</v>
      </c>
      <c r="E29" s="68">
        <v>1119769</v>
      </c>
      <c r="F29" s="68">
        <v>42142</v>
      </c>
      <c r="G29" s="68">
        <v>42142</v>
      </c>
      <c r="H29" s="68">
        <v>63372</v>
      </c>
      <c r="I29" s="69">
        <v>13228</v>
      </c>
      <c r="J29" s="52">
        <v>1267425</v>
      </c>
      <c r="K29" s="53">
        <v>1119769</v>
      </c>
      <c r="L29" s="53">
        <v>42142</v>
      </c>
      <c r="M29" s="53">
        <v>42142</v>
      </c>
      <c r="N29" s="53">
        <v>63372</v>
      </c>
      <c r="O29" s="51">
        <f t="shared" si="0"/>
        <v>0</v>
      </c>
      <c r="P29" s="51">
        <f t="shared" si="1"/>
        <v>0</v>
      </c>
      <c r="Q29" s="51">
        <f t="shared" si="2"/>
        <v>0</v>
      </c>
      <c r="R29" s="51">
        <f t="shared" si="3"/>
        <v>0</v>
      </c>
      <c r="S29" s="51">
        <f t="shared" si="4"/>
        <v>0</v>
      </c>
    </row>
    <row r="30" spans="1:19" s="48" customFormat="1" ht="15">
      <c r="A30" s="4">
        <v>18</v>
      </c>
      <c r="B30" s="5" t="s">
        <v>43</v>
      </c>
      <c r="C30" s="5" t="s">
        <v>60</v>
      </c>
      <c r="D30" s="81">
        <v>476745</v>
      </c>
      <c r="E30" s="68">
        <v>421204</v>
      </c>
      <c r="F30" s="68">
        <v>15851</v>
      </c>
      <c r="G30" s="68">
        <v>15851</v>
      </c>
      <c r="H30" s="68">
        <v>23839</v>
      </c>
      <c r="I30" s="69">
        <v>10104</v>
      </c>
      <c r="J30" s="52">
        <v>476745</v>
      </c>
      <c r="K30" s="53">
        <v>421204</v>
      </c>
      <c r="L30" s="53">
        <v>15851</v>
      </c>
      <c r="M30" s="53">
        <v>15851</v>
      </c>
      <c r="N30" s="53">
        <v>23839</v>
      </c>
      <c r="O30" s="51">
        <f t="shared" si="0"/>
        <v>0</v>
      </c>
      <c r="P30" s="51">
        <f t="shared" si="1"/>
        <v>0</v>
      </c>
      <c r="Q30" s="51">
        <f t="shared" si="2"/>
        <v>0</v>
      </c>
      <c r="R30" s="51">
        <f t="shared" si="3"/>
        <v>0</v>
      </c>
      <c r="S30" s="51">
        <f t="shared" si="4"/>
        <v>0</v>
      </c>
    </row>
    <row r="31" spans="1:19" s="48" customFormat="1" ht="15">
      <c r="A31" s="4">
        <v>19</v>
      </c>
      <c r="B31" s="5" t="s">
        <v>37</v>
      </c>
      <c r="C31" s="5" t="s">
        <v>60</v>
      </c>
      <c r="D31" s="81">
        <v>514276</v>
      </c>
      <c r="E31" s="68">
        <v>454363</v>
      </c>
      <c r="F31" s="68">
        <v>17100</v>
      </c>
      <c r="G31" s="68">
        <v>17100</v>
      </c>
      <c r="H31" s="68">
        <v>25713</v>
      </c>
      <c r="I31" s="69">
        <v>4842</v>
      </c>
      <c r="J31" s="52">
        <v>514276</v>
      </c>
      <c r="K31" s="53">
        <v>454363</v>
      </c>
      <c r="L31" s="53">
        <v>17100</v>
      </c>
      <c r="M31" s="53">
        <v>17100</v>
      </c>
      <c r="N31" s="53">
        <v>25713</v>
      </c>
      <c r="O31" s="51">
        <f t="shared" si="0"/>
        <v>0</v>
      </c>
      <c r="P31" s="51">
        <f t="shared" si="1"/>
        <v>0</v>
      </c>
      <c r="Q31" s="51">
        <f t="shared" si="2"/>
        <v>0</v>
      </c>
      <c r="R31" s="51">
        <f t="shared" si="3"/>
        <v>0</v>
      </c>
      <c r="S31" s="51">
        <f t="shared" si="4"/>
        <v>0</v>
      </c>
    </row>
    <row r="32" spans="1:19" s="48" customFormat="1" ht="15">
      <c r="A32" s="4">
        <v>20</v>
      </c>
      <c r="B32" s="8" t="s">
        <v>15</v>
      </c>
      <c r="C32" s="5" t="s">
        <v>60</v>
      </c>
      <c r="D32" s="81">
        <v>842908</v>
      </c>
      <c r="E32" s="68">
        <v>744710</v>
      </c>
      <c r="F32" s="68">
        <v>28027</v>
      </c>
      <c r="G32" s="68">
        <v>28027</v>
      </c>
      <c r="H32" s="68">
        <v>42144</v>
      </c>
      <c r="I32" s="69">
        <v>25481</v>
      </c>
      <c r="J32" s="52">
        <v>842908</v>
      </c>
      <c r="K32" s="53">
        <v>744710</v>
      </c>
      <c r="L32" s="53">
        <v>28027</v>
      </c>
      <c r="M32" s="53">
        <v>28027</v>
      </c>
      <c r="N32" s="53">
        <v>42144</v>
      </c>
      <c r="O32" s="51">
        <f t="shared" si="0"/>
        <v>0</v>
      </c>
      <c r="P32" s="51">
        <f t="shared" si="1"/>
        <v>0</v>
      </c>
      <c r="Q32" s="51">
        <f t="shared" si="2"/>
        <v>0</v>
      </c>
      <c r="R32" s="51">
        <f t="shared" si="3"/>
        <v>0</v>
      </c>
      <c r="S32" s="51">
        <f t="shared" si="4"/>
        <v>0</v>
      </c>
    </row>
    <row r="33" spans="1:19" s="48" customFormat="1" ht="15">
      <c r="A33" s="4">
        <v>21</v>
      </c>
      <c r="B33" s="7" t="s">
        <v>8</v>
      </c>
      <c r="C33" s="5" t="s">
        <v>60</v>
      </c>
      <c r="D33" s="81">
        <v>804484</v>
      </c>
      <c r="E33" s="68">
        <v>710762</v>
      </c>
      <c r="F33" s="68">
        <v>26749</v>
      </c>
      <c r="G33" s="68">
        <v>26749</v>
      </c>
      <c r="H33" s="68">
        <v>40224</v>
      </c>
      <c r="I33" s="69">
        <v>9410</v>
      </c>
      <c r="J33" s="52">
        <v>804484</v>
      </c>
      <c r="K33" s="53">
        <v>710762</v>
      </c>
      <c r="L33" s="53">
        <v>26749</v>
      </c>
      <c r="M33" s="53">
        <v>26749</v>
      </c>
      <c r="N33" s="53">
        <v>40224</v>
      </c>
      <c r="O33" s="51">
        <f t="shared" si="0"/>
        <v>0</v>
      </c>
      <c r="P33" s="51">
        <f t="shared" si="1"/>
        <v>0</v>
      </c>
      <c r="Q33" s="51">
        <f t="shared" si="2"/>
        <v>0</v>
      </c>
      <c r="R33" s="51">
        <f t="shared" si="3"/>
        <v>0</v>
      </c>
      <c r="S33" s="51">
        <f t="shared" si="4"/>
        <v>0</v>
      </c>
    </row>
    <row r="34" spans="1:19" s="48" customFormat="1" ht="15">
      <c r="A34" s="4">
        <v>22</v>
      </c>
      <c r="B34" s="6" t="s">
        <v>42</v>
      </c>
      <c r="C34" s="5" t="s">
        <v>60</v>
      </c>
      <c r="D34" s="81">
        <v>1038511</v>
      </c>
      <c r="E34" s="68">
        <v>917524</v>
      </c>
      <c r="F34" s="68">
        <v>34530</v>
      </c>
      <c r="G34" s="68">
        <v>34530</v>
      </c>
      <c r="H34" s="68">
        <v>51927</v>
      </c>
      <c r="I34" s="69">
        <v>5519</v>
      </c>
      <c r="J34" s="52">
        <v>1038511</v>
      </c>
      <c r="K34" s="53">
        <v>917524</v>
      </c>
      <c r="L34" s="53">
        <v>34530</v>
      </c>
      <c r="M34" s="53">
        <v>34530</v>
      </c>
      <c r="N34" s="53">
        <v>51927</v>
      </c>
      <c r="O34" s="51">
        <f t="shared" si="0"/>
        <v>0</v>
      </c>
      <c r="P34" s="51">
        <f t="shared" si="1"/>
        <v>0</v>
      </c>
      <c r="Q34" s="51">
        <f t="shared" si="2"/>
        <v>0</v>
      </c>
      <c r="R34" s="51">
        <f t="shared" si="3"/>
        <v>0</v>
      </c>
      <c r="S34" s="51">
        <f t="shared" si="4"/>
        <v>0</v>
      </c>
    </row>
    <row r="35" spans="1:19" s="48" customFormat="1" ht="15">
      <c r="A35" s="4">
        <v>23</v>
      </c>
      <c r="B35" s="7" t="s">
        <v>17</v>
      </c>
      <c r="C35" s="5" t="s">
        <v>60</v>
      </c>
      <c r="D35" s="81">
        <v>1353372</v>
      </c>
      <c r="E35" s="68">
        <v>1195704</v>
      </c>
      <c r="F35" s="68">
        <v>44999</v>
      </c>
      <c r="G35" s="68">
        <v>44999</v>
      </c>
      <c r="H35" s="68">
        <v>67670</v>
      </c>
      <c r="I35" s="69">
        <v>19573</v>
      </c>
      <c r="J35" s="52">
        <v>1353372</v>
      </c>
      <c r="K35" s="53">
        <v>1195704</v>
      </c>
      <c r="L35" s="53">
        <v>44999</v>
      </c>
      <c r="M35" s="53">
        <v>44999</v>
      </c>
      <c r="N35" s="53">
        <v>67670</v>
      </c>
      <c r="O35" s="51">
        <f t="shared" si="0"/>
        <v>0</v>
      </c>
      <c r="P35" s="51">
        <f t="shared" si="1"/>
        <v>0</v>
      </c>
      <c r="Q35" s="51">
        <f t="shared" si="2"/>
        <v>0</v>
      </c>
      <c r="R35" s="51">
        <f t="shared" si="3"/>
        <v>0</v>
      </c>
      <c r="S35" s="51">
        <f t="shared" si="4"/>
        <v>0</v>
      </c>
    </row>
    <row r="36" spans="1:19" s="48" customFormat="1" ht="15">
      <c r="A36" s="4">
        <v>24</v>
      </c>
      <c r="B36" s="7" t="s">
        <v>34</v>
      </c>
      <c r="C36" s="5" t="s">
        <v>60</v>
      </c>
      <c r="D36" s="81">
        <v>1402680</v>
      </c>
      <c r="E36" s="68">
        <v>1239267</v>
      </c>
      <c r="F36" s="68">
        <v>46639</v>
      </c>
      <c r="G36" s="68">
        <v>46639</v>
      </c>
      <c r="H36" s="68">
        <v>70135</v>
      </c>
      <c r="I36" s="69">
        <v>16301</v>
      </c>
      <c r="J36" s="52">
        <v>1402680</v>
      </c>
      <c r="K36" s="53">
        <v>1239267</v>
      </c>
      <c r="L36" s="53">
        <v>46639</v>
      </c>
      <c r="M36" s="53">
        <v>46639</v>
      </c>
      <c r="N36" s="53">
        <v>70135</v>
      </c>
      <c r="O36" s="51">
        <f t="shared" si="0"/>
        <v>0</v>
      </c>
      <c r="P36" s="51">
        <f t="shared" si="1"/>
        <v>0</v>
      </c>
      <c r="Q36" s="51">
        <f t="shared" si="2"/>
        <v>0</v>
      </c>
      <c r="R36" s="51">
        <f t="shared" si="3"/>
        <v>0</v>
      </c>
      <c r="S36" s="51">
        <f t="shared" si="4"/>
        <v>0</v>
      </c>
    </row>
    <row r="37" spans="1:19" s="48" customFormat="1" ht="15">
      <c r="A37" s="4">
        <v>25</v>
      </c>
      <c r="B37" s="9" t="s">
        <v>49</v>
      </c>
      <c r="C37" s="5" t="s">
        <v>60</v>
      </c>
      <c r="D37" s="83">
        <v>1179803</v>
      </c>
      <c r="E37" s="68">
        <v>1042356</v>
      </c>
      <c r="F37" s="68">
        <v>39228</v>
      </c>
      <c r="G37" s="68">
        <v>39228</v>
      </c>
      <c r="H37" s="68">
        <v>58991</v>
      </c>
      <c r="I37" s="69">
        <v>25817</v>
      </c>
      <c r="J37" s="55">
        <v>1179803</v>
      </c>
      <c r="K37" s="53">
        <v>1042356</v>
      </c>
      <c r="L37" s="53">
        <v>39228</v>
      </c>
      <c r="M37" s="53">
        <v>39228</v>
      </c>
      <c r="N37" s="53">
        <v>58991</v>
      </c>
      <c r="O37" s="51">
        <f t="shared" si="0"/>
        <v>0</v>
      </c>
      <c r="P37" s="51">
        <f t="shared" si="1"/>
        <v>0</v>
      </c>
      <c r="Q37" s="51">
        <f t="shared" si="2"/>
        <v>0</v>
      </c>
      <c r="R37" s="51">
        <f t="shared" si="3"/>
        <v>0</v>
      </c>
      <c r="S37" s="51">
        <f t="shared" si="4"/>
        <v>0</v>
      </c>
    </row>
    <row r="38" spans="1:19" s="48" customFormat="1" ht="15">
      <c r="A38" s="4">
        <v>26</v>
      </c>
      <c r="B38" s="7" t="s">
        <v>32</v>
      </c>
      <c r="C38" s="5" t="s">
        <v>60</v>
      </c>
      <c r="D38" s="81">
        <v>1132222</v>
      </c>
      <c r="E38" s="68">
        <v>1000318</v>
      </c>
      <c r="F38" s="68">
        <v>37646</v>
      </c>
      <c r="G38" s="68">
        <v>37646</v>
      </c>
      <c r="H38" s="68">
        <v>56612</v>
      </c>
      <c r="I38" s="69">
        <v>13262</v>
      </c>
      <c r="J38" s="52">
        <v>1132222</v>
      </c>
      <c r="K38" s="53">
        <v>1000318</v>
      </c>
      <c r="L38" s="53">
        <v>37646</v>
      </c>
      <c r="M38" s="53">
        <v>37646</v>
      </c>
      <c r="N38" s="53">
        <v>56612</v>
      </c>
      <c r="O38" s="51">
        <f t="shared" si="0"/>
        <v>0</v>
      </c>
      <c r="P38" s="51">
        <f t="shared" si="1"/>
        <v>0</v>
      </c>
      <c r="Q38" s="51">
        <f t="shared" si="2"/>
        <v>0</v>
      </c>
      <c r="R38" s="51">
        <f t="shared" si="3"/>
        <v>0</v>
      </c>
      <c r="S38" s="51">
        <f t="shared" si="4"/>
        <v>0</v>
      </c>
    </row>
    <row r="39" spans="1:19" s="48" customFormat="1" ht="15">
      <c r="A39" s="4">
        <v>27</v>
      </c>
      <c r="B39" s="7" t="s">
        <v>44</v>
      </c>
      <c r="C39" s="5" t="s">
        <v>60</v>
      </c>
      <c r="D39" s="81">
        <v>1393068</v>
      </c>
      <c r="E39" s="68">
        <v>1230775</v>
      </c>
      <c r="F39" s="68">
        <v>46320</v>
      </c>
      <c r="G39" s="68">
        <v>46320</v>
      </c>
      <c r="H39" s="68">
        <v>69653</v>
      </c>
      <c r="I39" s="69">
        <v>20697</v>
      </c>
      <c r="J39" s="52">
        <v>1393068</v>
      </c>
      <c r="K39" s="53">
        <v>1230775</v>
      </c>
      <c r="L39" s="53">
        <v>46320</v>
      </c>
      <c r="M39" s="53">
        <v>46320</v>
      </c>
      <c r="N39" s="53">
        <v>69653</v>
      </c>
      <c r="O39" s="51">
        <f t="shared" si="0"/>
        <v>0</v>
      </c>
      <c r="P39" s="51">
        <f t="shared" si="1"/>
        <v>0</v>
      </c>
      <c r="Q39" s="51">
        <f t="shared" si="2"/>
        <v>0</v>
      </c>
      <c r="R39" s="51">
        <f t="shared" si="3"/>
        <v>0</v>
      </c>
      <c r="S39" s="51">
        <f t="shared" si="4"/>
        <v>0</v>
      </c>
    </row>
    <row r="40" spans="1:19" s="48" customFormat="1" ht="15">
      <c r="A40" s="4">
        <v>28</v>
      </c>
      <c r="B40" s="7" t="s">
        <v>19</v>
      </c>
      <c r="C40" s="5" t="s">
        <v>60</v>
      </c>
      <c r="D40" s="81">
        <v>1061357</v>
      </c>
      <c r="E40" s="68">
        <v>937709</v>
      </c>
      <c r="F40" s="68">
        <v>35290</v>
      </c>
      <c r="G40" s="68">
        <v>35290</v>
      </c>
      <c r="H40" s="68">
        <v>53068</v>
      </c>
      <c r="I40" s="69">
        <v>16067</v>
      </c>
      <c r="J40" s="52">
        <v>1061357</v>
      </c>
      <c r="K40" s="53">
        <v>937709</v>
      </c>
      <c r="L40" s="53">
        <v>35290</v>
      </c>
      <c r="M40" s="53">
        <v>35290</v>
      </c>
      <c r="N40" s="53">
        <v>53068</v>
      </c>
      <c r="O40" s="51">
        <f t="shared" si="0"/>
        <v>0</v>
      </c>
      <c r="P40" s="51">
        <f t="shared" si="1"/>
        <v>0</v>
      </c>
      <c r="Q40" s="51">
        <f t="shared" si="2"/>
        <v>0</v>
      </c>
      <c r="R40" s="51">
        <f t="shared" si="3"/>
        <v>0</v>
      </c>
      <c r="S40" s="51">
        <f t="shared" si="4"/>
        <v>0</v>
      </c>
    </row>
    <row r="41" spans="1:19" s="48" customFormat="1" ht="15">
      <c r="A41" s="4">
        <v>29</v>
      </c>
      <c r="B41" s="7" t="s">
        <v>22</v>
      </c>
      <c r="C41" s="5" t="s">
        <v>60</v>
      </c>
      <c r="D41" s="81">
        <v>1429667</v>
      </c>
      <c r="E41" s="68">
        <v>1263111</v>
      </c>
      <c r="F41" s="68">
        <v>47536</v>
      </c>
      <c r="G41" s="68">
        <v>47536</v>
      </c>
      <c r="H41" s="68">
        <v>71484</v>
      </c>
      <c r="I41" s="69">
        <v>62709</v>
      </c>
      <c r="J41" s="52">
        <v>1429667</v>
      </c>
      <c r="K41" s="53">
        <v>1263111</v>
      </c>
      <c r="L41" s="53">
        <v>47536</v>
      </c>
      <c r="M41" s="53">
        <v>47536</v>
      </c>
      <c r="N41" s="53">
        <v>71484</v>
      </c>
      <c r="O41" s="51">
        <f t="shared" si="0"/>
        <v>0</v>
      </c>
      <c r="P41" s="51">
        <f t="shared" si="1"/>
        <v>0</v>
      </c>
      <c r="Q41" s="51">
        <f t="shared" si="2"/>
        <v>0</v>
      </c>
      <c r="R41" s="51">
        <f t="shared" si="3"/>
        <v>0</v>
      </c>
      <c r="S41" s="51">
        <f t="shared" si="4"/>
        <v>0</v>
      </c>
    </row>
    <row r="42" spans="1:19" s="48" customFormat="1" ht="15">
      <c r="A42" s="4">
        <v>30</v>
      </c>
      <c r="B42" s="7" t="s">
        <v>23</v>
      </c>
      <c r="C42" s="5" t="s">
        <v>60</v>
      </c>
      <c r="D42" s="81">
        <v>558807</v>
      </c>
      <c r="E42" s="68">
        <v>493706</v>
      </c>
      <c r="F42" s="68">
        <v>18580</v>
      </c>
      <c r="G42" s="68">
        <v>18580</v>
      </c>
      <c r="H42" s="68">
        <v>27941</v>
      </c>
      <c r="I42" s="69">
        <v>11726</v>
      </c>
      <c r="J42" s="52">
        <v>558807</v>
      </c>
      <c r="K42" s="53">
        <v>493706</v>
      </c>
      <c r="L42" s="53">
        <v>18580</v>
      </c>
      <c r="M42" s="53">
        <v>18580</v>
      </c>
      <c r="N42" s="53">
        <v>27941</v>
      </c>
      <c r="O42" s="51">
        <f t="shared" si="0"/>
        <v>0</v>
      </c>
      <c r="P42" s="51">
        <f t="shared" si="1"/>
        <v>0</v>
      </c>
      <c r="Q42" s="51">
        <f t="shared" si="2"/>
        <v>0</v>
      </c>
      <c r="R42" s="51">
        <f t="shared" si="3"/>
        <v>0</v>
      </c>
      <c r="S42" s="51">
        <f t="shared" si="4"/>
        <v>0</v>
      </c>
    </row>
    <row r="43" spans="1:19" s="48" customFormat="1" ht="15">
      <c r="A43" s="4">
        <v>31</v>
      </c>
      <c r="B43" s="7" t="s">
        <v>33</v>
      </c>
      <c r="C43" s="5" t="s">
        <v>60</v>
      </c>
      <c r="D43" s="84">
        <v>246635</v>
      </c>
      <c r="E43" s="68">
        <v>217902</v>
      </c>
      <c r="F43" s="68">
        <v>8200</v>
      </c>
      <c r="G43" s="68">
        <v>8200</v>
      </c>
      <c r="H43" s="68">
        <v>12333</v>
      </c>
      <c r="I43" s="69">
        <v>0</v>
      </c>
      <c r="J43" s="59">
        <v>246635</v>
      </c>
      <c r="K43" s="53">
        <v>217902</v>
      </c>
      <c r="L43" s="53">
        <v>8200</v>
      </c>
      <c r="M43" s="53">
        <v>8200</v>
      </c>
      <c r="N43" s="53">
        <v>12333</v>
      </c>
      <c r="O43" s="51">
        <f t="shared" si="0"/>
        <v>0</v>
      </c>
      <c r="P43" s="51">
        <f t="shared" si="1"/>
        <v>0</v>
      </c>
      <c r="Q43" s="51">
        <f t="shared" si="2"/>
        <v>0</v>
      </c>
      <c r="R43" s="51">
        <f t="shared" si="3"/>
        <v>0</v>
      </c>
      <c r="S43" s="51">
        <f t="shared" si="4"/>
        <v>0</v>
      </c>
    </row>
    <row r="44" spans="1:19" s="48" customFormat="1" ht="15">
      <c r="A44" s="4">
        <v>32</v>
      </c>
      <c r="B44" s="7" t="s">
        <v>9</v>
      </c>
      <c r="C44" s="5" t="s">
        <v>60</v>
      </c>
      <c r="D44" s="81">
        <v>373715</v>
      </c>
      <c r="E44" s="68">
        <v>330177</v>
      </c>
      <c r="F44" s="68">
        <v>12426</v>
      </c>
      <c r="G44" s="68">
        <v>12426</v>
      </c>
      <c r="H44" s="68">
        <v>18686</v>
      </c>
      <c r="I44" s="69">
        <v>9235</v>
      </c>
      <c r="J44" s="52">
        <v>373715</v>
      </c>
      <c r="K44" s="53">
        <v>330177</v>
      </c>
      <c r="L44" s="53">
        <v>12426</v>
      </c>
      <c r="M44" s="53">
        <v>12426</v>
      </c>
      <c r="N44" s="53">
        <v>18686</v>
      </c>
      <c r="O44" s="51">
        <f t="shared" si="0"/>
        <v>0</v>
      </c>
      <c r="P44" s="51">
        <f t="shared" si="1"/>
        <v>0</v>
      </c>
      <c r="Q44" s="51">
        <f t="shared" si="2"/>
        <v>0</v>
      </c>
      <c r="R44" s="51">
        <f t="shared" si="3"/>
        <v>0</v>
      </c>
      <c r="S44" s="51">
        <f t="shared" si="4"/>
        <v>0</v>
      </c>
    </row>
    <row r="45" spans="1:15" ht="12.75">
      <c r="A45" s="4">
        <v>33</v>
      </c>
      <c r="B45" s="7" t="s">
        <v>83</v>
      </c>
      <c r="C45" s="5" t="s">
        <v>60</v>
      </c>
      <c r="D45" s="85">
        <v>52697</v>
      </c>
      <c r="E45" s="69">
        <v>0</v>
      </c>
      <c r="F45" s="69">
        <v>0</v>
      </c>
      <c r="G45" s="69">
        <v>52697</v>
      </c>
      <c r="H45" s="69">
        <v>0</v>
      </c>
      <c r="I45" s="69">
        <v>0</v>
      </c>
      <c r="J45" s="34"/>
      <c r="O45" s="33"/>
    </row>
    <row r="46" spans="1:10" ht="12.75">
      <c r="A46" s="4">
        <v>34</v>
      </c>
      <c r="B46" s="7" t="s">
        <v>84</v>
      </c>
      <c r="C46" s="5" t="s">
        <v>60</v>
      </c>
      <c r="D46" s="85">
        <v>380944</v>
      </c>
      <c r="E46" s="69">
        <v>0</v>
      </c>
      <c r="F46" s="69">
        <v>0</v>
      </c>
      <c r="G46" s="69">
        <v>380944</v>
      </c>
      <c r="H46" s="69">
        <v>0</v>
      </c>
      <c r="I46" s="69">
        <v>0</v>
      </c>
      <c r="J46" s="34"/>
    </row>
    <row r="47" spans="1:10" ht="12.75">
      <c r="A47" s="4">
        <v>35</v>
      </c>
      <c r="B47" s="7" t="s">
        <v>85</v>
      </c>
      <c r="C47" s="5" t="s">
        <v>60</v>
      </c>
      <c r="D47" s="85">
        <v>185650</v>
      </c>
      <c r="E47" s="69">
        <v>0</v>
      </c>
      <c r="F47" s="69">
        <v>0</v>
      </c>
      <c r="G47" s="69">
        <v>185650</v>
      </c>
      <c r="H47" s="69">
        <v>0</v>
      </c>
      <c r="I47" s="69">
        <v>0</v>
      </c>
      <c r="J47" s="34"/>
    </row>
    <row r="48" spans="1:10" ht="12.75">
      <c r="A48" s="4">
        <v>36</v>
      </c>
      <c r="B48" s="7" t="s">
        <v>86</v>
      </c>
      <c r="C48" s="5" t="s">
        <v>60</v>
      </c>
      <c r="D48" s="85">
        <v>62820</v>
      </c>
      <c r="E48" s="69">
        <v>0</v>
      </c>
      <c r="F48" s="69">
        <v>0</v>
      </c>
      <c r="G48" s="69">
        <v>62820</v>
      </c>
      <c r="H48" s="69">
        <v>0</v>
      </c>
      <c r="I48" s="69">
        <v>0</v>
      </c>
      <c r="J48" s="34"/>
    </row>
    <row r="49" spans="1:10" ht="12.75">
      <c r="A49" s="4">
        <v>37</v>
      </c>
      <c r="B49" s="7" t="s">
        <v>87</v>
      </c>
      <c r="C49" s="5" t="s">
        <v>60</v>
      </c>
      <c r="D49" s="85">
        <v>202920</v>
      </c>
      <c r="E49" s="69">
        <v>0</v>
      </c>
      <c r="F49" s="69">
        <v>0</v>
      </c>
      <c r="G49" s="69">
        <v>158278</v>
      </c>
      <c r="H49" s="69">
        <v>44642</v>
      </c>
      <c r="I49" s="69">
        <v>19200</v>
      </c>
      <c r="J49" s="34"/>
    </row>
    <row r="50" spans="1:10" ht="12.75">
      <c r="A50" s="4">
        <v>38</v>
      </c>
      <c r="B50" s="7" t="s">
        <v>88</v>
      </c>
      <c r="C50" s="5" t="s">
        <v>60</v>
      </c>
      <c r="D50" s="85">
        <v>540000</v>
      </c>
      <c r="E50" s="69">
        <v>0</v>
      </c>
      <c r="F50" s="69">
        <v>0</v>
      </c>
      <c r="G50" s="69">
        <v>378000</v>
      </c>
      <c r="H50" s="69">
        <v>162000</v>
      </c>
      <c r="I50" s="69">
        <v>42007</v>
      </c>
      <c r="J50" s="34"/>
    </row>
    <row r="51" spans="1:10" ht="12.75">
      <c r="A51" s="4">
        <v>39</v>
      </c>
      <c r="B51" s="7" t="s">
        <v>89</v>
      </c>
      <c r="C51" s="5" t="s">
        <v>60</v>
      </c>
      <c r="D51" s="85">
        <v>2191600</v>
      </c>
      <c r="E51" s="69">
        <v>0</v>
      </c>
      <c r="F51" s="69">
        <v>0</v>
      </c>
      <c r="G51" s="69">
        <v>1709448</v>
      </c>
      <c r="H51" s="69">
        <v>482152</v>
      </c>
      <c r="I51" s="69">
        <v>51549</v>
      </c>
      <c r="J51" s="34"/>
    </row>
    <row r="52" spans="1:10" ht="12.75">
      <c r="A52" s="4">
        <v>40</v>
      </c>
      <c r="B52" s="7" t="s">
        <v>90</v>
      </c>
      <c r="C52" s="5" t="s">
        <v>60</v>
      </c>
      <c r="D52" s="85">
        <v>725980</v>
      </c>
      <c r="E52" s="69">
        <v>0</v>
      </c>
      <c r="F52" s="69">
        <v>0</v>
      </c>
      <c r="G52" s="69">
        <v>566264</v>
      </c>
      <c r="H52" s="69">
        <v>159716</v>
      </c>
      <c r="I52" s="69">
        <v>53508</v>
      </c>
      <c r="J52" s="34"/>
    </row>
    <row r="53" spans="1:10" ht="12.75">
      <c r="A53" s="4">
        <v>41</v>
      </c>
      <c r="B53" s="7" t="s">
        <v>206</v>
      </c>
      <c r="C53" s="5" t="s">
        <v>60</v>
      </c>
      <c r="D53" s="85">
        <v>292720</v>
      </c>
      <c r="E53" s="69">
        <v>0</v>
      </c>
      <c r="F53" s="69">
        <v>0</v>
      </c>
      <c r="G53" s="69">
        <v>228322</v>
      </c>
      <c r="H53" s="69">
        <v>64398</v>
      </c>
      <c r="I53" s="69">
        <v>64398</v>
      </c>
      <c r="J53" s="34"/>
    </row>
    <row r="54" spans="1:10" ht="12.75">
      <c r="A54" s="4">
        <v>42</v>
      </c>
      <c r="B54" s="7" t="s">
        <v>91</v>
      </c>
      <c r="C54" s="5" t="s">
        <v>60</v>
      </c>
      <c r="D54" s="85">
        <v>441350</v>
      </c>
      <c r="E54" s="69">
        <v>0</v>
      </c>
      <c r="F54" s="69">
        <v>0</v>
      </c>
      <c r="G54" s="69">
        <v>344253</v>
      </c>
      <c r="H54" s="69">
        <v>97097</v>
      </c>
      <c r="I54" s="69">
        <f>H54*22/100</f>
        <v>21361.34</v>
      </c>
      <c r="J54" s="34"/>
    </row>
    <row r="55" spans="1:10" ht="12.75">
      <c r="A55" s="4">
        <v>43</v>
      </c>
      <c r="B55" s="7" t="s">
        <v>207</v>
      </c>
      <c r="C55" s="5" t="s">
        <v>60</v>
      </c>
      <c r="D55" s="85">
        <v>941270</v>
      </c>
      <c r="E55" s="69">
        <v>0</v>
      </c>
      <c r="F55" s="69">
        <v>0</v>
      </c>
      <c r="G55" s="69">
        <v>734191</v>
      </c>
      <c r="H55" s="69">
        <v>207079</v>
      </c>
      <c r="I55" s="69">
        <v>32499</v>
      </c>
      <c r="J55" s="34"/>
    </row>
    <row r="56" spans="1:10" ht="12.75">
      <c r="A56" s="4">
        <v>44</v>
      </c>
      <c r="B56" s="7" t="s">
        <v>92</v>
      </c>
      <c r="C56" s="5" t="s">
        <v>60</v>
      </c>
      <c r="D56" s="85">
        <v>364080</v>
      </c>
      <c r="E56" s="69">
        <v>0</v>
      </c>
      <c r="F56" s="69">
        <v>0</v>
      </c>
      <c r="G56" s="69">
        <v>283982</v>
      </c>
      <c r="H56" s="69">
        <v>80098</v>
      </c>
      <c r="I56" s="69">
        <v>30551</v>
      </c>
      <c r="J56" s="34"/>
    </row>
    <row r="57" spans="1:10" ht="12.75">
      <c r="A57" s="4">
        <v>45</v>
      </c>
      <c r="B57" s="7" t="s">
        <v>93</v>
      </c>
      <c r="C57" s="5" t="s">
        <v>60</v>
      </c>
      <c r="D57" s="85">
        <v>222000</v>
      </c>
      <c r="E57" s="69">
        <v>0</v>
      </c>
      <c r="F57" s="69">
        <v>0</v>
      </c>
      <c r="G57" s="69">
        <v>155400</v>
      </c>
      <c r="H57" s="69">
        <v>66600</v>
      </c>
      <c r="I57" s="69">
        <v>51488</v>
      </c>
      <c r="J57" s="34"/>
    </row>
    <row r="58" spans="1:10" ht="12.75">
      <c r="A58" s="4">
        <v>46</v>
      </c>
      <c r="B58" s="7" t="s">
        <v>94</v>
      </c>
      <c r="C58" s="5" t="s">
        <v>60</v>
      </c>
      <c r="D58" s="85">
        <v>233000</v>
      </c>
      <c r="E58" s="69">
        <v>0</v>
      </c>
      <c r="F58" s="69">
        <v>0</v>
      </c>
      <c r="G58" s="69">
        <v>209700</v>
      </c>
      <c r="H58" s="69">
        <v>23300</v>
      </c>
      <c r="I58" s="69">
        <v>0</v>
      </c>
      <c r="J58" s="34"/>
    </row>
    <row r="59" spans="1:10" ht="25.5">
      <c r="A59" s="4">
        <v>47</v>
      </c>
      <c r="B59" s="5" t="s">
        <v>95</v>
      </c>
      <c r="C59" s="5" t="s">
        <v>60</v>
      </c>
      <c r="D59" s="85">
        <v>98690</v>
      </c>
      <c r="E59" s="69">
        <v>87193</v>
      </c>
      <c r="F59" s="69">
        <v>3281</v>
      </c>
      <c r="G59" s="69">
        <v>3281</v>
      </c>
      <c r="H59" s="69">
        <v>4935</v>
      </c>
      <c r="I59" s="69">
        <v>1966</v>
      </c>
      <c r="J59" s="34"/>
    </row>
    <row r="60" spans="1:10" ht="24.75" customHeight="1">
      <c r="A60" s="4">
        <v>48</v>
      </c>
      <c r="B60" s="7" t="s">
        <v>96</v>
      </c>
      <c r="C60" s="5" t="s">
        <v>60</v>
      </c>
      <c r="D60" s="85">
        <v>55530</v>
      </c>
      <c r="E60" s="69">
        <v>49061</v>
      </c>
      <c r="F60" s="69">
        <v>1846</v>
      </c>
      <c r="G60" s="69">
        <v>1846</v>
      </c>
      <c r="H60" s="69">
        <v>2777</v>
      </c>
      <c r="I60" s="69">
        <v>951</v>
      </c>
      <c r="J60" s="34"/>
    </row>
    <row r="61" spans="1:10" ht="12.75">
      <c r="A61" s="4">
        <v>49</v>
      </c>
      <c r="B61" s="7" t="s">
        <v>97</v>
      </c>
      <c r="C61" s="5" t="s">
        <v>60</v>
      </c>
      <c r="D61" s="85">
        <v>19460</v>
      </c>
      <c r="E61" s="69">
        <v>17193</v>
      </c>
      <c r="F61" s="69">
        <v>647</v>
      </c>
      <c r="G61" s="69">
        <v>647</v>
      </c>
      <c r="H61" s="69">
        <v>973</v>
      </c>
      <c r="I61" s="69">
        <v>470</v>
      </c>
      <c r="J61" s="34"/>
    </row>
    <row r="62" spans="1:10" ht="23.25" customHeight="1">
      <c r="A62" s="4">
        <v>50</v>
      </c>
      <c r="B62" s="7" t="s">
        <v>98</v>
      </c>
      <c r="C62" s="5" t="s">
        <v>60</v>
      </c>
      <c r="D62" s="85">
        <v>26191</v>
      </c>
      <c r="E62" s="69">
        <v>23139</v>
      </c>
      <c r="F62" s="69">
        <v>871</v>
      </c>
      <c r="G62" s="69">
        <v>871</v>
      </c>
      <c r="H62" s="69">
        <v>1310</v>
      </c>
      <c r="I62" s="69">
        <v>346</v>
      </c>
      <c r="J62" s="34"/>
    </row>
    <row r="63" spans="1:10" ht="12.75">
      <c r="A63" s="4">
        <v>51</v>
      </c>
      <c r="B63" s="7" t="s">
        <v>99</v>
      </c>
      <c r="C63" s="5" t="s">
        <v>60</v>
      </c>
      <c r="D63" s="85">
        <v>43400</v>
      </c>
      <c r="E63" s="69">
        <v>38344</v>
      </c>
      <c r="F63" s="69">
        <v>1443</v>
      </c>
      <c r="G63" s="69">
        <v>1443</v>
      </c>
      <c r="H63" s="69">
        <v>2170</v>
      </c>
      <c r="I63" s="69">
        <v>1211</v>
      </c>
      <c r="J63" s="34"/>
    </row>
    <row r="64" spans="1:10" ht="12.75">
      <c r="A64" s="4">
        <v>52</v>
      </c>
      <c r="B64" s="7" t="s">
        <v>100</v>
      </c>
      <c r="C64" s="5" t="s">
        <v>60</v>
      </c>
      <c r="D64" s="85">
        <v>114700</v>
      </c>
      <c r="E64" s="69">
        <v>101337</v>
      </c>
      <c r="F64" s="69">
        <v>3814</v>
      </c>
      <c r="G64" s="69">
        <v>3814</v>
      </c>
      <c r="H64" s="69">
        <v>5735</v>
      </c>
      <c r="I64" s="69">
        <v>1509</v>
      </c>
      <c r="J64" s="34"/>
    </row>
    <row r="65" spans="1:10" ht="12.75">
      <c r="A65" s="4">
        <v>53</v>
      </c>
      <c r="B65" s="7" t="s">
        <v>101</v>
      </c>
      <c r="C65" s="5" t="s">
        <v>60</v>
      </c>
      <c r="D65" s="85">
        <v>47280</v>
      </c>
      <c r="E65" s="69">
        <v>41772</v>
      </c>
      <c r="F65" s="69">
        <v>1572</v>
      </c>
      <c r="G65" s="69">
        <v>1572</v>
      </c>
      <c r="H65" s="69">
        <v>2364</v>
      </c>
      <c r="I65" s="69">
        <v>774</v>
      </c>
      <c r="J65" s="34"/>
    </row>
    <row r="66" spans="1:10" ht="12.75">
      <c r="A66" s="4">
        <v>54</v>
      </c>
      <c r="B66" s="7" t="s">
        <v>102</v>
      </c>
      <c r="C66" s="5" t="s">
        <v>60</v>
      </c>
      <c r="D66" s="85">
        <v>7067</v>
      </c>
      <c r="E66" s="69">
        <v>6244</v>
      </c>
      <c r="F66" s="69">
        <v>235</v>
      </c>
      <c r="G66" s="69">
        <v>235</v>
      </c>
      <c r="H66" s="69">
        <v>353</v>
      </c>
      <c r="I66" s="69">
        <v>98</v>
      </c>
      <c r="J66" s="34"/>
    </row>
    <row r="67" spans="1:10" ht="12.75">
      <c r="A67" s="4">
        <v>55</v>
      </c>
      <c r="B67" s="7" t="s">
        <v>103</v>
      </c>
      <c r="C67" s="5" t="s">
        <v>60</v>
      </c>
      <c r="D67" s="85">
        <v>3280</v>
      </c>
      <c r="E67" s="69">
        <v>2898</v>
      </c>
      <c r="F67" s="69">
        <v>109</v>
      </c>
      <c r="G67" s="69">
        <v>109</v>
      </c>
      <c r="H67" s="69">
        <v>164</v>
      </c>
      <c r="I67" s="69">
        <v>22</v>
      </c>
      <c r="J67" s="34"/>
    </row>
    <row r="68" spans="1:10" ht="12.75">
      <c r="A68" s="4">
        <v>56</v>
      </c>
      <c r="B68" s="7" t="s">
        <v>104</v>
      </c>
      <c r="C68" s="5" t="s">
        <v>60</v>
      </c>
      <c r="D68" s="85">
        <v>101641</v>
      </c>
      <c r="E68" s="69">
        <v>89799</v>
      </c>
      <c r="F68" s="69">
        <v>3380</v>
      </c>
      <c r="G68" s="69">
        <v>3380</v>
      </c>
      <c r="H68" s="69">
        <v>5082</v>
      </c>
      <c r="I68" s="69">
        <v>1277</v>
      </c>
      <c r="J68" s="34"/>
    </row>
    <row r="69" spans="1:10" ht="12.75">
      <c r="A69" s="4">
        <v>57</v>
      </c>
      <c r="B69" s="7" t="s">
        <v>105</v>
      </c>
      <c r="C69" s="5" t="s">
        <v>60</v>
      </c>
      <c r="D69" s="85">
        <v>490200</v>
      </c>
      <c r="E69" s="69">
        <v>433092</v>
      </c>
      <c r="F69" s="69">
        <v>16299</v>
      </c>
      <c r="G69" s="69">
        <v>16299</v>
      </c>
      <c r="H69" s="69">
        <v>24510</v>
      </c>
      <c r="I69" s="69">
        <v>18322</v>
      </c>
      <c r="J69" s="34"/>
    </row>
    <row r="70" spans="1:10" ht="12.75">
      <c r="A70" s="4">
        <v>58</v>
      </c>
      <c r="B70" s="7" t="s">
        <v>106</v>
      </c>
      <c r="C70" s="5" t="s">
        <v>60</v>
      </c>
      <c r="D70" s="85">
        <v>18659</v>
      </c>
      <c r="E70" s="69">
        <v>16486</v>
      </c>
      <c r="F70" s="69">
        <v>620</v>
      </c>
      <c r="G70" s="69">
        <v>620</v>
      </c>
      <c r="H70" s="69">
        <v>933</v>
      </c>
      <c r="I70" s="69">
        <v>303</v>
      </c>
      <c r="J70" s="34"/>
    </row>
    <row r="71" spans="1:10" ht="12.75">
      <c r="A71" s="4">
        <v>59</v>
      </c>
      <c r="B71" s="7" t="s">
        <v>107</v>
      </c>
      <c r="C71" s="5" t="s">
        <v>60</v>
      </c>
      <c r="D71" s="85">
        <v>29599</v>
      </c>
      <c r="E71" s="69">
        <v>26151</v>
      </c>
      <c r="F71" s="69">
        <v>984</v>
      </c>
      <c r="G71" s="69">
        <v>984</v>
      </c>
      <c r="H71" s="69">
        <v>1480</v>
      </c>
      <c r="I71" s="69">
        <v>517</v>
      </c>
      <c r="J71" s="34"/>
    </row>
    <row r="72" spans="1:10" ht="12.75">
      <c r="A72" s="4">
        <v>60</v>
      </c>
      <c r="B72" s="7" t="s">
        <v>108</v>
      </c>
      <c r="C72" s="5" t="s">
        <v>60</v>
      </c>
      <c r="D72" s="85">
        <v>52360</v>
      </c>
      <c r="E72" s="69">
        <v>46260</v>
      </c>
      <c r="F72" s="69">
        <v>1741</v>
      </c>
      <c r="G72" s="69">
        <v>1741</v>
      </c>
      <c r="H72" s="69">
        <v>2618</v>
      </c>
      <c r="I72" s="69">
        <v>1598</v>
      </c>
      <c r="J72" s="34"/>
    </row>
    <row r="73" spans="1:10" ht="12.75">
      <c r="A73" s="4">
        <v>61</v>
      </c>
      <c r="B73" s="7" t="s">
        <v>109</v>
      </c>
      <c r="C73" s="5" t="s">
        <v>60</v>
      </c>
      <c r="D73" s="85">
        <v>134070</v>
      </c>
      <c r="E73" s="69">
        <v>118451</v>
      </c>
      <c r="F73" s="69">
        <v>4458</v>
      </c>
      <c r="G73" s="69">
        <v>4458</v>
      </c>
      <c r="H73" s="69">
        <v>6703</v>
      </c>
      <c r="I73" s="69">
        <v>1519</v>
      </c>
      <c r="J73" s="34"/>
    </row>
    <row r="74" spans="1:10" ht="12.75">
      <c r="A74" s="4">
        <v>62</v>
      </c>
      <c r="B74" s="7" t="s">
        <v>110</v>
      </c>
      <c r="C74" s="5" t="s">
        <v>60</v>
      </c>
      <c r="D74" s="85">
        <v>20450</v>
      </c>
      <c r="E74" s="69">
        <v>18068</v>
      </c>
      <c r="F74" s="69">
        <v>680</v>
      </c>
      <c r="G74" s="69">
        <v>680</v>
      </c>
      <c r="H74" s="69">
        <v>1022</v>
      </c>
      <c r="I74" s="69">
        <v>283</v>
      </c>
      <c r="J74" s="34"/>
    </row>
    <row r="75" spans="1:10" ht="29.25" customHeight="1">
      <c r="A75" s="15"/>
      <c r="B75" s="16" t="s">
        <v>221</v>
      </c>
      <c r="C75" s="17"/>
      <c r="D75" s="86">
        <f aca="true" t="shared" si="5" ref="D75:I75">SUM(D13:D74)</f>
        <v>36462839</v>
      </c>
      <c r="E75" s="71">
        <f t="shared" si="5"/>
        <v>26174402</v>
      </c>
      <c r="F75" s="71">
        <f t="shared" si="5"/>
        <v>985056</v>
      </c>
      <c r="G75" s="71">
        <f t="shared" si="5"/>
        <v>6435005</v>
      </c>
      <c r="H75" s="71">
        <f t="shared" si="5"/>
        <v>2868376</v>
      </c>
      <c r="I75" s="71">
        <f t="shared" si="5"/>
        <v>855639.2130898988</v>
      </c>
      <c r="J75" s="35"/>
    </row>
    <row r="76" spans="1:10" ht="18.75" customHeight="1">
      <c r="A76" s="15"/>
      <c r="B76" s="16"/>
      <c r="C76" s="17"/>
      <c r="D76" s="86"/>
      <c r="E76" s="72"/>
      <c r="F76" s="72"/>
      <c r="G76" s="72"/>
      <c r="H76" s="72"/>
      <c r="I76" s="72"/>
      <c r="J76" s="30"/>
    </row>
    <row r="77" spans="1:11" ht="12.75">
      <c r="A77" s="193" t="s">
        <v>214</v>
      </c>
      <c r="B77" s="193"/>
      <c r="C77" s="3"/>
      <c r="D77" s="86"/>
      <c r="E77" s="73"/>
      <c r="F77" s="73"/>
      <c r="G77" s="73"/>
      <c r="H77" s="73"/>
      <c r="I77" s="73"/>
      <c r="J77" s="31"/>
      <c r="K77" s="32"/>
    </row>
    <row r="78" spans="1:19" s="48" customFormat="1" ht="15">
      <c r="A78" s="4">
        <v>1</v>
      </c>
      <c r="B78" s="5" t="s">
        <v>30</v>
      </c>
      <c r="C78" s="5" t="s">
        <v>61</v>
      </c>
      <c r="D78" s="81">
        <v>958409</v>
      </c>
      <c r="E78" s="68">
        <v>846755</v>
      </c>
      <c r="F78" s="68">
        <v>31867</v>
      </c>
      <c r="G78" s="68">
        <v>31867</v>
      </c>
      <c r="H78" s="68">
        <v>47920</v>
      </c>
      <c r="I78" s="69">
        <v>15523</v>
      </c>
      <c r="J78" s="49">
        <v>958409</v>
      </c>
      <c r="K78" s="57">
        <v>846755</v>
      </c>
      <c r="L78" s="57">
        <v>31867</v>
      </c>
      <c r="M78" s="57">
        <v>31867</v>
      </c>
      <c r="N78" s="57">
        <v>47920</v>
      </c>
      <c r="O78" s="51">
        <f aca="true" t="shared" si="6" ref="O78:O96">J78-D78</f>
        <v>0</v>
      </c>
      <c r="P78" s="51">
        <f aca="true" t="shared" si="7" ref="P78:P96">K78-E78</f>
        <v>0</v>
      </c>
      <c r="Q78" s="51">
        <f aca="true" t="shared" si="8" ref="Q78:Q96">L78-F78</f>
        <v>0</v>
      </c>
      <c r="R78" s="51">
        <f aca="true" t="shared" si="9" ref="R78:R96">M78-G78</f>
        <v>0</v>
      </c>
      <c r="S78" s="51">
        <f aca="true" t="shared" si="10" ref="S78:S96">N78-H78</f>
        <v>0</v>
      </c>
    </row>
    <row r="79" spans="1:19" s="48" customFormat="1" ht="15">
      <c r="A79" s="4">
        <v>2</v>
      </c>
      <c r="B79" s="6" t="s">
        <v>5</v>
      </c>
      <c r="C79" s="5" t="s">
        <v>61</v>
      </c>
      <c r="D79" s="81">
        <v>713227</v>
      </c>
      <c r="E79" s="67">
        <v>630136</v>
      </c>
      <c r="F79" s="67">
        <v>23715</v>
      </c>
      <c r="G79" s="67">
        <v>23715</v>
      </c>
      <c r="H79" s="67">
        <v>35661</v>
      </c>
      <c r="I79" s="69">
        <v>8497</v>
      </c>
      <c r="J79" s="49">
        <v>713227</v>
      </c>
      <c r="K79" s="50">
        <v>630136</v>
      </c>
      <c r="L79" s="50">
        <v>23715</v>
      </c>
      <c r="M79" s="50">
        <v>23715</v>
      </c>
      <c r="N79" s="50">
        <v>35661</v>
      </c>
      <c r="O79" s="51">
        <f t="shared" si="6"/>
        <v>0</v>
      </c>
      <c r="P79" s="51">
        <f t="shared" si="7"/>
        <v>0</v>
      </c>
      <c r="Q79" s="51">
        <f t="shared" si="8"/>
        <v>0</v>
      </c>
      <c r="R79" s="51">
        <f t="shared" si="9"/>
        <v>0</v>
      </c>
      <c r="S79" s="51">
        <f t="shared" si="10"/>
        <v>0</v>
      </c>
    </row>
    <row r="80" spans="1:19" s="48" customFormat="1" ht="15">
      <c r="A80" s="4">
        <v>3</v>
      </c>
      <c r="B80" s="6" t="s">
        <v>31</v>
      </c>
      <c r="C80" s="5" t="s">
        <v>61</v>
      </c>
      <c r="D80" s="81">
        <v>481944</v>
      </c>
      <c r="E80" s="67">
        <v>425796</v>
      </c>
      <c r="F80" s="67">
        <v>16025</v>
      </c>
      <c r="G80" s="67">
        <v>16025</v>
      </c>
      <c r="H80" s="67">
        <v>24098</v>
      </c>
      <c r="I80" s="69">
        <v>6072</v>
      </c>
      <c r="J80" s="49">
        <v>481944</v>
      </c>
      <c r="K80" s="50">
        <v>425796</v>
      </c>
      <c r="L80" s="50">
        <v>16025</v>
      </c>
      <c r="M80" s="50">
        <v>16025</v>
      </c>
      <c r="N80" s="50">
        <v>24098</v>
      </c>
      <c r="O80" s="51">
        <f t="shared" si="6"/>
        <v>0</v>
      </c>
      <c r="P80" s="51">
        <f t="shared" si="7"/>
        <v>0</v>
      </c>
      <c r="Q80" s="51">
        <f t="shared" si="8"/>
        <v>0</v>
      </c>
      <c r="R80" s="51">
        <f t="shared" si="9"/>
        <v>0</v>
      </c>
      <c r="S80" s="51">
        <f t="shared" si="10"/>
        <v>0</v>
      </c>
    </row>
    <row r="81" spans="1:19" s="48" customFormat="1" ht="15">
      <c r="A81" s="4">
        <v>4</v>
      </c>
      <c r="B81" s="6" t="s">
        <v>21</v>
      </c>
      <c r="C81" s="5" t="s">
        <v>61</v>
      </c>
      <c r="D81" s="81">
        <v>771916</v>
      </c>
      <c r="E81" s="67">
        <v>681988</v>
      </c>
      <c r="F81" s="67">
        <v>25666</v>
      </c>
      <c r="G81" s="67">
        <v>25666</v>
      </c>
      <c r="H81" s="67">
        <v>38596</v>
      </c>
      <c r="I81" s="69">
        <v>9904</v>
      </c>
      <c r="J81" s="49">
        <v>771916</v>
      </c>
      <c r="K81" s="50">
        <v>681988</v>
      </c>
      <c r="L81" s="50">
        <v>25666</v>
      </c>
      <c r="M81" s="50">
        <v>25666</v>
      </c>
      <c r="N81" s="50">
        <v>38596</v>
      </c>
      <c r="O81" s="51">
        <f t="shared" si="6"/>
        <v>0</v>
      </c>
      <c r="P81" s="51">
        <f t="shared" si="7"/>
        <v>0</v>
      </c>
      <c r="Q81" s="51">
        <f t="shared" si="8"/>
        <v>0</v>
      </c>
      <c r="R81" s="51">
        <f t="shared" si="9"/>
        <v>0</v>
      </c>
      <c r="S81" s="51">
        <f t="shared" si="10"/>
        <v>0</v>
      </c>
    </row>
    <row r="82" spans="1:19" s="48" customFormat="1" ht="15">
      <c r="A82" s="4">
        <v>5</v>
      </c>
      <c r="B82" s="7" t="s">
        <v>57</v>
      </c>
      <c r="C82" s="5" t="s">
        <v>61</v>
      </c>
      <c r="D82" s="81">
        <f>280144</f>
        <v>280144</v>
      </c>
      <c r="E82" s="68">
        <v>247507</v>
      </c>
      <c r="F82" s="68">
        <v>9314</v>
      </c>
      <c r="G82" s="68">
        <v>9314</v>
      </c>
      <c r="H82" s="68">
        <v>14009</v>
      </c>
      <c r="I82" s="69">
        <v>2541</v>
      </c>
      <c r="J82" s="49">
        <f>280144</f>
        <v>280144</v>
      </c>
      <c r="K82" s="57">
        <v>247507</v>
      </c>
      <c r="L82" s="57">
        <v>9314</v>
      </c>
      <c r="M82" s="57">
        <v>9314</v>
      </c>
      <c r="N82" s="57">
        <v>14009</v>
      </c>
      <c r="O82" s="51">
        <f t="shared" si="6"/>
        <v>0</v>
      </c>
      <c r="P82" s="51">
        <f t="shared" si="7"/>
        <v>0</v>
      </c>
      <c r="Q82" s="51">
        <f t="shared" si="8"/>
        <v>0</v>
      </c>
      <c r="R82" s="51">
        <f t="shared" si="9"/>
        <v>0</v>
      </c>
      <c r="S82" s="51">
        <f t="shared" si="10"/>
        <v>0</v>
      </c>
    </row>
    <row r="83" spans="1:19" s="48" customFormat="1" ht="15">
      <c r="A83" s="4">
        <v>6</v>
      </c>
      <c r="B83" s="9" t="s">
        <v>6</v>
      </c>
      <c r="C83" s="5" t="s">
        <v>61</v>
      </c>
      <c r="D83" s="81">
        <f>649044</f>
        <v>649044</v>
      </c>
      <c r="E83" s="68">
        <v>573430</v>
      </c>
      <c r="F83" s="68">
        <v>21580</v>
      </c>
      <c r="G83" s="68">
        <v>21580</v>
      </c>
      <c r="H83" s="68">
        <v>32454</v>
      </c>
      <c r="I83" s="69">
        <v>6859</v>
      </c>
      <c r="J83" s="49">
        <f>649044</f>
        <v>649044</v>
      </c>
      <c r="K83" s="57">
        <v>573430</v>
      </c>
      <c r="L83" s="57">
        <v>21580</v>
      </c>
      <c r="M83" s="57">
        <v>21580</v>
      </c>
      <c r="N83" s="57">
        <v>32454</v>
      </c>
      <c r="O83" s="51">
        <f t="shared" si="6"/>
        <v>0</v>
      </c>
      <c r="P83" s="51">
        <f t="shared" si="7"/>
        <v>0</v>
      </c>
      <c r="Q83" s="51">
        <f t="shared" si="8"/>
        <v>0</v>
      </c>
      <c r="R83" s="51">
        <f t="shared" si="9"/>
        <v>0</v>
      </c>
      <c r="S83" s="51">
        <f t="shared" si="10"/>
        <v>0</v>
      </c>
    </row>
    <row r="84" spans="1:19" s="48" customFormat="1" ht="15">
      <c r="A84" s="4">
        <v>7</v>
      </c>
      <c r="B84" s="9" t="s">
        <v>18</v>
      </c>
      <c r="C84" s="5" t="s">
        <v>61</v>
      </c>
      <c r="D84" s="81">
        <v>942350</v>
      </c>
      <c r="E84" s="67">
        <v>832566</v>
      </c>
      <c r="F84" s="67">
        <v>31333</v>
      </c>
      <c r="G84" s="67">
        <v>31333</v>
      </c>
      <c r="H84" s="67">
        <v>47118</v>
      </c>
      <c r="I84" s="69">
        <v>12886</v>
      </c>
      <c r="J84" s="49">
        <v>942350</v>
      </c>
      <c r="K84" s="50">
        <v>832566</v>
      </c>
      <c r="L84" s="50">
        <v>31333</v>
      </c>
      <c r="M84" s="50">
        <v>31333</v>
      </c>
      <c r="N84" s="50">
        <v>47118</v>
      </c>
      <c r="O84" s="51">
        <f t="shared" si="6"/>
        <v>0</v>
      </c>
      <c r="P84" s="51">
        <f t="shared" si="7"/>
        <v>0</v>
      </c>
      <c r="Q84" s="51">
        <f t="shared" si="8"/>
        <v>0</v>
      </c>
      <c r="R84" s="51">
        <f t="shared" si="9"/>
        <v>0</v>
      </c>
      <c r="S84" s="51">
        <f t="shared" si="10"/>
        <v>0</v>
      </c>
    </row>
    <row r="85" spans="1:19" s="48" customFormat="1" ht="15">
      <c r="A85" s="4">
        <v>8</v>
      </c>
      <c r="B85" s="9" t="s">
        <v>3</v>
      </c>
      <c r="C85" s="5" t="s">
        <v>61</v>
      </c>
      <c r="D85" s="81">
        <v>852764</v>
      </c>
      <c r="E85" s="67">
        <v>753418</v>
      </c>
      <c r="F85" s="67">
        <v>28355</v>
      </c>
      <c r="G85" s="67">
        <v>28355</v>
      </c>
      <c r="H85" s="67">
        <v>42636</v>
      </c>
      <c r="I85" s="69">
        <v>9593</v>
      </c>
      <c r="J85" s="49">
        <v>852764</v>
      </c>
      <c r="K85" s="50">
        <v>753418</v>
      </c>
      <c r="L85" s="50">
        <v>28355</v>
      </c>
      <c r="M85" s="50">
        <v>28355</v>
      </c>
      <c r="N85" s="50">
        <v>42636</v>
      </c>
      <c r="O85" s="51">
        <f t="shared" si="6"/>
        <v>0</v>
      </c>
      <c r="P85" s="51">
        <f t="shared" si="7"/>
        <v>0</v>
      </c>
      <c r="Q85" s="51">
        <f t="shared" si="8"/>
        <v>0</v>
      </c>
      <c r="R85" s="51">
        <f t="shared" si="9"/>
        <v>0</v>
      </c>
      <c r="S85" s="51">
        <f t="shared" si="10"/>
        <v>0</v>
      </c>
    </row>
    <row r="86" spans="1:19" s="48" customFormat="1" ht="15">
      <c r="A86" s="4">
        <v>9</v>
      </c>
      <c r="B86" s="6" t="s">
        <v>38</v>
      </c>
      <c r="C86" s="5" t="s">
        <v>61</v>
      </c>
      <c r="D86" s="81">
        <f>454159</f>
        <v>454159</v>
      </c>
      <c r="E86" s="68">
        <v>401249</v>
      </c>
      <c r="F86" s="68">
        <v>15100</v>
      </c>
      <c r="G86" s="68">
        <v>15100</v>
      </c>
      <c r="H86" s="68">
        <v>22710</v>
      </c>
      <c r="I86" s="69">
        <v>2385</v>
      </c>
      <c r="J86" s="49">
        <f>454159</f>
        <v>454159</v>
      </c>
      <c r="K86" s="57">
        <v>401249</v>
      </c>
      <c r="L86" s="57">
        <v>15100</v>
      </c>
      <c r="M86" s="57">
        <v>15100</v>
      </c>
      <c r="N86" s="57">
        <v>22710</v>
      </c>
      <c r="O86" s="51">
        <f t="shared" si="6"/>
        <v>0</v>
      </c>
      <c r="P86" s="51">
        <f t="shared" si="7"/>
        <v>0</v>
      </c>
      <c r="Q86" s="51">
        <f t="shared" si="8"/>
        <v>0</v>
      </c>
      <c r="R86" s="51">
        <f t="shared" si="9"/>
        <v>0</v>
      </c>
      <c r="S86" s="51">
        <f t="shared" si="10"/>
        <v>0</v>
      </c>
    </row>
    <row r="87" spans="1:19" s="48" customFormat="1" ht="15">
      <c r="A87" s="4">
        <v>10</v>
      </c>
      <c r="B87" s="9" t="s">
        <v>36</v>
      </c>
      <c r="C87" s="5" t="s">
        <v>61</v>
      </c>
      <c r="D87" s="81">
        <v>298490</v>
      </c>
      <c r="E87" s="67">
        <v>263716</v>
      </c>
      <c r="F87" s="67">
        <v>9925</v>
      </c>
      <c r="G87" s="67">
        <v>9925</v>
      </c>
      <c r="H87" s="67">
        <v>14924</v>
      </c>
      <c r="I87" s="69">
        <v>2846</v>
      </c>
      <c r="J87" s="49">
        <v>298490</v>
      </c>
      <c r="K87" s="50">
        <v>263716</v>
      </c>
      <c r="L87" s="50">
        <v>9925</v>
      </c>
      <c r="M87" s="50">
        <v>9925</v>
      </c>
      <c r="N87" s="50">
        <v>14924</v>
      </c>
      <c r="O87" s="51">
        <f t="shared" si="6"/>
        <v>0</v>
      </c>
      <c r="P87" s="51">
        <f t="shared" si="7"/>
        <v>0</v>
      </c>
      <c r="Q87" s="51">
        <f t="shared" si="8"/>
        <v>0</v>
      </c>
      <c r="R87" s="51">
        <f t="shared" si="9"/>
        <v>0</v>
      </c>
      <c r="S87" s="51">
        <f t="shared" si="10"/>
        <v>0</v>
      </c>
    </row>
    <row r="88" spans="1:19" s="48" customFormat="1" ht="15">
      <c r="A88" s="4">
        <v>11</v>
      </c>
      <c r="B88" s="9" t="s">
        <v>48</v>
      </c>
      <c r="C88" s="5" t="s">
        <v>61</v>
      </c>
      <c r="D88" s="83">
        <v>898144</v>
      </c>
      <c r="E88" s="68">
        <v>793511</v>
      </c>
      <c r="F88" s="68">
        <v>29864</v>
      </c>
      <c r="G88" s="68">
        <v>29864</v>
      </c>
      <c r="H88" s="68">
        <v>44905</v>
      </c>
      <c r="I88" s="69">
        <v>13967</v>
      </c>
      <c r="J88" s="58">
        <v>898144</v>
      </c>
      <c r="K88" s="57">
        <v>793511</v>
      </c>
      <c r="L88" s="57">
        <v>29864</v>
      </c>
      <c r="M88" s="57">
        <v>29864</v>
      </c>
      <c r="N88" s="57">
        <v>44905</v>
      </c>
      <c r="O88" s="51">
        <f t="shared" si="6"/>
        <v>0</v>
      </c>
      <c r="P88" s="51">
        <f t="shared" si="7"/>
        <v>0</v>
      </c>
      <c r="Q88" s="51">
        <f t="shared" si="8"/>
        <v>0</v>
      </c>
      <c r="R88" s="51">
        <f t="shared" si="9"/>
        <v>0</v>
      </c>
      <c r="S88" s="51">
        <f t="shared" si="10"/>
        <v>0</v>
      </c>
    </row>
    <row r="89" spans="1:19" s="48" customFormat="1" ht="15">
      <c r="A89" s="4">
        <v>12</v>
      </c>
      <c r="B89" s="6" t="s">
        <v>39</v>
      </c>
      <c r="C89" s="5" t="s">
        <v>61</v>
      </c>
      <c r="D89" s="81">
        <v>739548</v>
      </c>
      <c r="E89" s="67">
        <v>653391</v>
      </c>
      <c r="F89" s="67">
        <v>24591</v>
      </c>
      <c r="G89" s="67">
        <v>24591</v>
      </c>
      <c r="H89" s="67">
        <v>36975</v>
      </c>
      <c r="I89" s="69">
        <v>9897</v>
      </c>
      <c r="J89" s="49">
        <v>739548</v>
      </c>
      <c r="K89" s="50">
        <v>653391</v>
      </c>
      <c r="L89" s="50">
        <v>24591</v>
      </c>
      <c r="M89" s="50">
        <v>24591</v>
      </c>
      <c r="N89" s="50">
        <v>36975</v>
      </c>
      <c r="O89" s="51">
        <f t="shared" si="6"/>
        <v>0</v>
      </c>
      <c r="P89" s="51">
        <f t="shared" si="7"/>
        <v>0</v>
      </c>
      <c r="Q89" s="51">
        <f t="shared" si="8"/>
        <v>0</v>
      </c>
      <c r="R89" s="51">
        <f t="shared" si="9"/>
        <v>0</v>
      </c>
      <c r="S89" s="51">
        <f t="shared" si="10"/>
        <v>0</v>
      </c>
    </row>
    <row r="90" spans="1:19" s="48" customFormat="1" ht="15">
      <c r="A90" s="4">
        <v>13</v>
      </c>
      <c r="B90" s="9" t="s">
        <v>35</v>
      </c>
      <c r="C90" s="5" t="s">
        <v>61</v>
      </c>
      <c r="D90" s="81">
        <v>519960</v>
      </c>
      <c r="E90" s="67">
        <v>459385</v>
      </c>
      <c r="F90" s="67">
        <v>17289</v>
      </c>
      <c r="G90" s="67">
        <v>17289</v>
      </c>
      <c r="H90" s="67">
        <v>25997</v>
      </c>
      <c r="I90" s="69">
        <v>6978</v>
      </c>
      <c r="J90" s="49">
        <v>519960</v>
      </c>
      <c r="K90" s="50">
        <v>459385</v>
      </c>
      <c r="L90" s="50">
        <v>17289</v>
      </c>
      <c r="M90" s="50">
        <v>17289</v>
      </c>
      <c r="N90" s="50">
        <v>25997</v>
      </c>
      <c r="O90" s="51">
        <f t="shared" si="6"/>
        <v>0</v>
      </c>
      <c r="P90" s="51">
        <f t="shared" si="7"/>
        <v>0</v>
      </c>
      <c r="Q90" s="51">
        <f t="shared" si="8"/>
        <v>0</v>
      </c>
      <c r="R90" s="51">
        <f t="shared" si="9"/>
        <v>0</v>
      </c>
      <c r="S90" s="51">
        <f t="shared" si="10"/>
        <v>0</v>
      </c>
    </row>
    <row r="91" spans="1:19" s="48" customFormat="1" ht="15">
      <c r="A91" s="4">
        <v>14</v>
      </c>
      <c r="B91" s="9" t="s">
        <v>7</v>
      </c>
      <c r="C91" s="5" t="s">
        <v>61</v>
      </c>
      <c r="D91" s="81">
        <v>598539</v>
      </c>
      <c r="E91" s="67">
        <v>528809</v>
      </c>
      <c r="F91" s="67">
        <v>19901</v>
      </c>
      <c r="G91" s="67">
        <v>19901</v>
      </c>
      <c r="H91" s="67">
        <v>29928</v>
      </c>
      <c r="I91" s="69">
        <v>7446</v>
      </c>
      <c r="J91" s="49">
        <v>598539</v>
      </c>
      <c r="K91" s="50">
        <v>528809</v>
      </c>
      <c r="L91" s="50">
        <v>19901</v>
      </c>
      <c r="M91" s="50">
        <v>19901</v>
      </c>
      <c r="N91" s="50">
        <v>29928</v>
      </c>
      <c r="O91" s="51">
        <f t="shared" si="6"/>
        <v>0</v>
      </c>
      <c r="P91" s="51">
        <f t="shared" si="7"/>
        <v>0</v>
      </c>
      <c r="Q91" s="51">
        <f t="shared" si="8"/>
        <v>0</v>
      </c>
      <c r="R91" s="51">
        <f t="shared" si="9"/>
        <v>0</v>
      </c>
      <c r="S91" s="51">
        <f t="shared" si="10"/>
        <v>0</v>
      </c>
    </row>
    <row r="92" spans="1:19" s="48" customFormat="1" ht="15">
      <c r="A92" s="4">
        <v>15</v>
      </c>
      <c r="B92" s="7" t="s">
        <v>25</v>
      </c>
      <c r="C92" s="5" t="s">
        <v>61</v>
      </c>
      <c r="D92" s="81">
        <v>200782</v>
      </c>
      <c r="E92" s="68">
        <v>177391</v>
      </c>
      <c r="F92" s="68">
        <v>6676</v>
      </c>
      <c r="G92" s="68">
        <v>6676</v>
      </c>
      <c r="H92" s="68">
        <v>10039</v>
      </c>
      <c r="I92" s="69">
        <v>3138</v>
      </c>
      <c r="J92" s="49">
        <v>200782</v>
      </c>
      <c r="K92" s="57">
        <v>177391</v>
      </c>
      <c r="L92" s="57">
        <v>6676</v>
      </c>
      <c r="M92" s="57">
        <v>6676</v>
      </c>
      <c r="N92" s="57">
        <v>10039</v>
      </c>
      <c r="O92" s="51">
        <f t="shared" si="6"/>
        <v>0</v>
      </c>
      <c r="P92" s="51">
        <f t="shared" si="7"/>
        <v>0</v>
      </c>
      <c r="Q92" s="51">
        <f t="shared" si="8"/>
        <v>0</v>
      </c>
      <c r="R92" s="51">
        <f t="shared" si="9"/>
        <v>0</v>
      </c>
      <c r="S92" s="51">
        <f t="shared" si="10"/>
        <v>0</v>
      </c>
    </row>
    <row r="93" spans="1:19" s="48" customFormat="1" ht="15">
      <c r="A93" s="4">
        <v>16</v>
      </c>
      <c r="B93" s="9" t="s">
        <v>16</v>
      </c>
      <c r="C93" s="5" t="s">
        <v>61</v>
      </c>
      <c r="D93" s="81">
        <v>735356</v>
      </c>
      <c r="E93" s="67">
        <v>649688</v>
      </c>
      <c r="F93" s="67">
        <v>24451</v>
      </c>
      <c r="G93" s="67">
        <v>24451</v>
      </c>
      <c r="H93" s="67">
        <v>36766</v>
      </c>
      <c r="I93" s="69">
        <v>9251</v>
      </c>
      <c r="J93" s="49">
        <v>735356</v>
      </c>
      <c r="K93" s="50">
        <v>649688</v>
      </c>
      <c r="L93" s="50">
        <v>24451</v>
      </c>
      <c r="M93" s="50">
        <v>24451</v>
      </c>
      <c r="N93" s="50">
        <v>36766</v>
      </c>
      <c r="O93" s="51">
        <f t="shared" si="6"/>
        <v>0</v>
      </c>
      <c r="P93" s="51">
        <f t="shared" si="7"/>
        <v>0</v>
      </c>
      <c r="Q93" s="51">
        <f t="shared" si="8"/>
        <v>0</v>
      </c>
      <c r="R93" s="51">
        <f t="shared" si="9"/>
        <v>0</v>
      </c>
      <c r="S93" s="51">
        <f t="shared" si="10"/>
        <v>0</v>
      </c>
    </row>
    <row r="94" spans="1:19" s="48" customFormat="1" ht="15">
      <c r="A94" s="4">
        <v>17</v>
      </c>
      <c r="B94" s="9" t="s">
        <v>4</v>
      </c>
      <c r="C94" s="5" t="s">
        <v>61</v>
      </c>
      <c r="D94" s="81">
        <v>713878</v>
      </c>
      <c r="E94" s="67">
        <v>630712</v>
      </c>
      <c r="F94" s="67">
        <v>23737</v>
      </c>
      <c r="G94" s="67">
        <v>23737</v>
      </c>
      <c r="H94" s="67">
        <v>35692</v>
      </c>
      <c r="I94" s="69">
        <v>10045</v>
      </c>
      <c r="J94" s="49">
        <v>713878</v>
      </c>
      <c r="K94" s="50">
        <v>630712</v>
      </c>
      <c r="L94" s="50">
        <v>23737</v>
      </c>
      <c r="M94" s="50">
        <v>23737</v>
      </c>
      <c r="N94" s="50">
        <v>35692</v>
      </c>
      <c r="O94" s="51">
        <f t="shared" si="6"/>
        <v>0</v>
      </c>
      <c r="P94" s="51">
        <f t="shared" si="7"/>
        <v>0</v>
      </c>
      <c r="Q94" s="51">
        <f t="shared" si="8"/>
        <v>0</v>
      </c>
      <c r="R94" s="51">
        <f t="shared" si="9"/>
        <v>0</v>
      </c>
      <c r="S94" s="51">
        <f t="shared" si="10"/>
        <v>0</v>
      </c>
    </row>
    <row r="95" spans="1:19" s="44" customFormat="1" ht="15">
      <c r="A95" s="4">
        <v>18</v>
      </c>
      <c r="B95" s="9" t="s">
        <v>20</v>
      </c>
      <c r="C95" s="5" t="s">
        <v>61</v>
      </c>
      <c r="D95" s="84">
        <v>405965</v>
      </c>
      <c r="E95" s="67">
        <v>358669</v>
      </c>
      <c r="F95" s="67">
        <v>13499</v>
      </c>
      <c r="G95" s="67">
        <v>13499</v>
      </c>
      <c r="H95" s="67">
        <v>20298</v>
      </c>
      <c r="I95" s="69">
        <v>4244</v>
      </c>
      <c r="J95" s="47">
        <v>405965</v>
      </c>
      <c r="K95" s="46">
        <v>358669</v>
      </c>
      <c r="L95" s="46">
        <v>13499</v>
      </c>
      <c r="M95" s="46">
        <v>13499</v>
      </c>
      <c r="N95" s="46">
        <v>20298</v>
      </c>
      <c r="O95" s="43">
        <f t="shared" si="6"/>
        <v>0</v>
      </c>
      <c r="P95" s="43">
        <f t="shared" si="7"/>
        <v>0</v>
      </c>
      <c r="Q95" s="43">
        <f t="shared" si="8"/>
        <v>0</v>
      </c>
      <c r="R95" s="43">
        <f t="shared" si="9"/>
        <v>0</v>
      </c>
      <c r="S95" s="43">
        <f t="shared" si="10"/>
        <v>0</v>
      </c>
    </row>
    <row r="96" spans="1:19" s="44" customFormat="1" ht="15">
      <c r="A96" s="4">
        <v>19</v>
      </c>
      <c r="B96" s="9" t="s">
        <v>26</v>
      </c>
      <c r="C96" s="5" t="s">
        <v>61</v>
      </c>
      <c r="D96" s="81">
        <v>832437</v>
      </c>
      <c r="E96" s="67">
        <v>735458</v>
      </c>
      <c r="F96" s="67">
        <v>27679</v>
      </c>
      <c r="G96" s="67">
        <v>27679</v>
      </c>
      <c r="H96" s="67">
        <v>41621</v>
      </c>
      <c r="I96" s="69">
        <v>14546</v>
      </c>
      <c r="J96" s="45">
        <v>832437</v>
      </c>
      <c r="K96" s="46">
        <v>735458</v>
      </c>
      <c r="L96" s="46">
        <v>27679</v>
      </c>
      <c r="M96" s="46">
        <v>27679</v>
      </c>
      <c r="N96" s="46">
        <v>41621</v>
      </c>
      <c r="O96" s="43">
        <f t="shared" si="6"/>
        <v>0</v>
      </c>
      <c r="P96" s="43">
        <f t="shared" si="7"/>
        <v>0</v>
      </c>
      <c r="Q96" s="43">
        <f t="shared" si="8"/>
        <v>0</v>
      </c>
      <c r="R96" s="43">
        <f t="shared" si="9"/>
        <v>0</v>
      </c>
      <c r="S96" s="43">
        <f t="shared" si="10"/>
        <v>0</v>
      </c>
    </row>
    <row r="97" spans="1:10" ht="12.75">
      <c r="A97" s="4">
        <v>20</v>
      </c>
      <c r="B97" s="9" t="s">
        <v>111</v>
      </c>
      <c r="C97" s="5" t="s">
        <v>61</v>
      </c>
      <c r="D97" s="85">
        <v>165350</v>
      </c>
      <c r="E97" s="69">
        <v>0</v>
      </c>
      <c r="F97" s="69">
        <v>0</v>
      </c>
      <c r="G97" s="69">
        <v>165350</v>
      </c>
      <c r="H97" s="69"/>
      <c r="I97" s="69"/>
      <c r="J97" s="34"/>
    </row>
    <row r="98" spans="1:10" ht="12.75">
      <c r="A98" s="4">
        <v>21</v>
      </c>
      <c r="B98" s="9" t="s">
        <v>112</v>
      </c>
      <c r="C98" s="5" t="s">
        <v>61</v>
      </c>
      <c r="D98" s="85">
        <v>567320</v>
      </c>
      <c r="E98" s="69">
        <v>0</v>
      </c>
      <c r="F98" s="69">
        <v>0</v>
      </c>
      <c r="G98" s="69">
        <v>538954</v>
      </c>
      <c r="H98" s="69">
        <v>28366</v>
      </c>
      <c r="I98" s="69">
        <v>8742</v>
      </c>
      <c r="J98" s="34"/>
    </row>
    <row r="99" spans="1:10" ht="14.25" customHeight="1">
      <c r="A99" s="4">
        <v>22</v>
      </c>
      <c r="B99" s="9" t="s">
        <v>208</v>
      </c>
      <c r="C99" s="5" t="s">
        <v>61</v>
      </c>
      <c r="D99" s="85">
        <v>1089990</v>
      </c>
      <c r="E99" s="69">
        <v>0</v>
      </c>
      <c r="F99" s="69">
        <v>0</v>
      </c>
      <c r="G99" s="69">
        <v>1035490</v>
      </c>
      <c r="H99" s="69">
        <v>54500</v>
      </c>
      <c r="I99" s="69">
        <v>37200</v>
      </c>
      <c r="J99" s="34"/>
    </row>
    <row r="100" spans="1:10" ht="12.75" hidden="1">
      <c r="A100" s="4"/>
      <c r="B100" s="9"/>
      <c r="C100" s="5"/>
      <c r="D100" s="85"/>
      <c r="E100" s="69">
        <v>0</v>
      </c>
      <c r="F100" s="69">
        <v>0</v>
      </c>
      <c r="G100" s="69"/>
      <c r="H100" s="69"/>
      <c r="I100" s="69"/>
      <c r="J100" s="34"/>
    </row>
    <row r="101" spans="1:10" ht="12.75">
      <c r="A101" s="4">
        <v>23</v>
      </c>
      <c r="B101" s="9" t="s">
        <v>113</v>
      </c>
      <c r="C101" s="5" t="s">
        <v>61</v>
      </c>
      <c r="D101" s="85">
        <v>131400</v>
      </c>
      <c r="E101" s="69">
        <v>0</v>
      </c>
      <c r="F101" s="69">
        <v>0</v>
      </c>
      <c r="G101" s="69">
        <v>131400</v>
      </c>
      <c r="H101" s="69"/>
      <c r="I101" s="69"/>
      <c r="J101" s="34"/>
    </row>
    <row r="102" spans="1:10" ht="12.75">
      <c r="A102" s="4">
        <v>24</v>
      </c>
      <c r="B102" s="9" t="s">
        <v>114</v>
      </c>
      <c r="C102" s="5" t="s">
        <v>61</v>
      </c>
      <c r="D102" s="85">
        <v>103366</v>
      </c>
      <c r="E102" s="69">
        <v>91324</v>
      </c>
      <c r="F102" s="69">
        <v>3437</v>
      </c>
      <c r="G102" s="69">
        <v>3437</v>
      </c>
      <c r="H102" s="69">
        <v>5168</v>
      </c>
      <c r="I102" s="69">
        <v>1495</v>
      </c>
      <c r="J102" s="34"/>
    </row>
    <row r="103" spans="1:10" ht="12.75">
      <c r="A103" s="4">
        <v>25</v>
      </c>
      <c r="B103" s="9" t="s">
        <v>115</v>
      </c>
      <c r="C103" s="5" t="s">
        <v>61</v>
      </c>
      <c r="D103" s="85">
        <v>159313</v>
      </c>
      <c r="E103" s="69">
        <v>140753</v>
      </c>
      <c r="F103" s="69">
        <v>5297</v>
      </c>
      <c r="G103" s="69">
        <v>5297</v>
      </c>
      <c r="H103" s="69">
        <v>7966</v>
      </c>
      <c r="I103" s="69">
        <v>1925</v>
      </c>
      <c r="J103" s="34"/>
    </row>
    <row r="104" spans="1:10" ht="12.75">
      <c r="A104" s="4">
        <v>26</v>
      </c>
      <c r="B104" s="9" t="s">
        <v>116</v>
      </c>
      <c r="C104" s="5" t="s">
        <v>61</v>
      </c>
      <c r="D104" s="85">
        <v>415549</v>
      </c>
      <c r="E104" s="69">
        <v>367138</v>
      </c>
      <c r="F104" s="69">
        <v>13817</v>
      </c>
      <c r="G104" s="69">
        <v>13817</v>
      </c>
      <c r="H104" s="69">
        <v>20777</v>
      </c>
      <c r="I104" s="69">
        <v>5579</v>
      </c>
      <c r="J104" s="34"/>
    </row>
    <row r="105" spans="1:10" ht="12.75">
      <c r="A105" s="4">
        <v>27</v>
      </c>
      <c r="B105" s="9" t="s">
        <v>117</v>
      </c>
      <c r="C105" s="5" t="s">
        <v>61</v>
      </c>
      <c r="D105" s="85">
        <v>218470</v>
      </c>
      <c r="E105" s="69">
        <v>193018</v>
      </c>
      <c r="F105" s="69">
        <v>7264</v>
      </c>
      <c r="G105" s="69">
        <v>7264</v>
      </c>
      <c r="H105" s="69">
        <v>10924</v>
      </c>
      <c r="I105" s="69">
        <v>1877</v>
      </c>
      <c r="J105" s="34"/>
    </row>
    <row r="106" spans="1:10" ht="12.75">
      <c r="A106" s="4">
        <v>28</v>
      </c>
      <c r="B106" s="9" t="s">
        <v>118</v>
      </c>
      <c r="C106" s="5" t="s">
        <v>61</v>
      </c>
      <c r="D106" s="85">
        <v>245320</v>
      </c>
      <c r="E106" s="69">
        <v>216740</v>
      </c>
      <c r="F106" s="69">
        <v>8157</v>
      </c>
      <c r="G106" s="69">
        <v>8157</v>
      </c>
      <c r="H106" s="69">
        <v>12266</v>
      </c>
      <c r="I106" s="69">
        <v>2565</v>
      </c>
      <c r="J106" s="34"/>
    </row>
    <row r="107" spans="1:10" ht="12.75">
      <c r="A107" s="4">
        <v>29</v>
      </c>
      <c r="B107" s="9" t="s">
        <v>119</v>
      </c>
      <c r="C107" s="5" t="s">
        <v>61</v>
      </c>
      <c r="D107" s="85">
        <v>40870</v>
      </c>
      <c r="E107" s="69">
        <v>36109</v>
      </c>
      <c r="F107" s="69">
        <v>1359</v>
      </c>
      <c r="G107" s="69">
        <v>1359</v>
      </c>
      <c r="H107" s="69">
        <v>2043</v>
      </c>
      <c r="I107" s="69">
        <v>448</v>
      </c>
      <c r="J107" s="34"/>
    </row>
    <row r="108" spans="1:10" ht="12.75">
      <c r="A108" s="4">
        <v>30</v>
      </c>
      <c r="B108" s="9" t="s">
        <v>120</v>
      </c>
      <c r="C108" s="5" t="s">
        <v>61</v>
      </c>
      <c r="D108" s="85">
        <v>537101</v>
      </c>
      <c r="E108" s="69">
        <v>474528</v>
      </c>
      <c r="F108" s="69">
        <v>17859</v>
      </c>
      <c r="G108" s="69">
        <v>17859</v>
      </c>
      <c r="H108" s="69">
        <v>26855</v>
      </c>
      <c r="I108" s="69">
        <v>6695</v>
      </c>
      <c r="J108" s="34"/>
    </row>
    <row r="109" spans="1:10" ht="12.75">
      <c r="A109" s="4">
        <v>31</v>
      </c>
      <c r="B109" s="9" t="s">
        <v>121</v>
      </c>
      <c r="C109" s="5" t="s">
        <v>61</v>
      </c>
      <c r="D109" s="85">
        <v>59120</v>
      </c>
      <c r="E109" s="69">
        <v>52232</v>
      </c>
      <c r="F109" s="69">
        <v>1966</v>
      </c>
      <c r="G109" s="69">
        <v>1966</v>
      </c>
      <c r="H109" s="69">
        <v>2956</v>
      </c>
      <c r="I109" s="69">
        <v>539</v>
      </c>
      <c r="J109" s="34"/>
    </row>
    <row r="110" spans="1:10" ht="12.75">
      <c r="A110" s="4">
        <v>32</v>
      </c>
      <c r="B110" s="9" t="s">
        <v>122</v>
      </c>
      <c r="C110" s="5" t="s">
        <v>61</v>
      </c>
      <c r="D110" s="85">
        <v>288689</v>
      </c>
      <c r="E110" s="69">
        <v>255057</v>
      </c>
      <c r="F110" s="69">
        <v>9599</v>
      </c>
      <c r="G110" s="69">
        <v>9599</v>
      </c>
      <c r="H110" s="69">
        <v>14434</v>
      </c>
      <c r="I110" s="69">
        <v>5856</v>
      </c>
      <c r="J110" s="34"/>
    </row>
    <row r="111" spans="1:10" ht="30" customHeight="1">
      <c r="A111" s="15"/>
      <c r="B111" s="16" t="s">
        <v>56</v>
      </c>
      <c r="C111" s="17"/>
      <c r="D111" s="86">
        <f aca="true" t="shared" si="11" ref="D111:I111">SUM(D78:D110)</f>
        <v>16068914</v>
      </c>
      <c r="E111" s="71">
        <f t="shared" si="11"/>
        <v>12470474</v>
      </c>
      <c r="F111" s="71">
        <f t="shared" si="11"/>
        <v>469322</v>
      </c>
      <c r="G111" s="71">
        <f t="shared" si="11"/>
        <v>2340516</v>
      </c>
      <c r="H111" s="71">
        <f t="shared" si="11"/>
        <v>788602</v>
      </c>
      <c r="I111" s="71">
        <f t="shared" si="11"/>
        <v>229539</v>
      </c>
      <c r="J111" s="34"/>
    </row>
    <row r="112" spans="1:10" ht="12.75">
      <c r="A112" s="11"/>
      <c r="B112" s="12"/>
      <c r="C112" s="12"/>
      <c r="D112" s="87"/>
      <c r="E112" s="69"/>
      <c r="F112" s="69"/>
      <c r="G112" s="69"/>
      <c r="H112" s="69"/>
      <c r="I112" s="69"/>
      <c r="J112" s="30"/>
    </row>
    <row r="113" spans="1:10" ht="27" customHeight="1">
      <c r="A113" s="18"/>
      <c r="B113" s="19" t="s">
        <v>66</v>
      </c>
      <c r="C113" s="19"/>
      <c r="D113" s="88"/>
      <c r="E113" s="72"/>
      <c r="F113" s="72"/>
      <c r="G113" s="72"/>
      <c r="H113" s="72"/>
      <c r="I113" s="72"/>
      <c r="J113" s="30"/>
    </row>
    <row r="114" spans="1:10" ht="12.75">
      <c r="A114" s="11">
        <v>1</v>
      </c>
      <c r="B114" s="12" t="s">
        <v>67</v>
      </c>
      <c r="C114" s="12"/>
      <c r="D114" s="87">
        <v>55000</v>
      </c>
      <c r="E114" s="69">
        <f aca="true" t="shared" si="12" ref="E114:E129">(D114-H114)*93/100</f>
        <v>48592.5</v>
      </c>
      <c r="F114" s="69">
        <f aca="true" t="shared" si="13" ref="F114:F129">(D114-H114)*3.5/100</f>
        <v>1828.75</v>
      </c>
      <c r="G114" s="69">
        <f aca="true" t="shared" si="14" ref="G114:G129">(D114-H114)*3.5/100</f>
        <v>1828.75</v>
      </c>
      <c r="H114" s="69">
        <f aca="true" t="shared" si="15" ref="H114:H129">D114*5/100</f>
        <v>2750</v>
      </c>
      <c r="I114" s="69">
        <v>276</v>
      </c>
      <c r="J114" s="34"/>
    </row>
    <row r="115" spans="1:10" ht="12.75">
      <c r="A115" s="11">
        <v>2</v>
      </c>
      <c r="B115" s="12" t="s">
        <v>68</v>
      </c>
      <c r="C115" s="12"/>
      <c r="D115" s="87">
        <v>55000</v>
      </c>
      <c r="E115" s="69">
        <f t="shared" si="12"/>
        <v>48592.5</v>
      </c>
      <c r="F115" s="69">
        <f t="shared" si="13"/>
        <v>1828.75</v>
      </c>
      <c r="G115" s="69">
        <f t="shared" si="14"/>
        <v>1828.75</v>
      </c>
      <c r="H115" s="69">
        <f t="shared" si="15"/>
        <v>2750</v>
      </c>
      <c r="I115" s="69">
        <v>189</v>
      </c>
      <c r="J115" s="34"/>
    </row>
    <row r="116" spans="1:10" ht="12.75">
      <c r="A116" s="11">
        <v>3</v>
      </c>
      <c r="B116" s="12" t="s">
        <v>69</v>
      </c>
      <c r="C116" s="12"/>
      <c r="D116" s="87">
        <v>55000</v>
      </c>
      <c r="E116" s="69">
        <f t="shared" si="12"/>
        <v>48592.5</v>
      </c>
      <c r="F116" s="69">
        <f t="shared" si="13"/>
        <v>1828.75</v>
      </c>
      <c r="G116" s="69">
        <f t="shared" si="14"/>
        <v>1828.75</v>
      </c>
      <c r="H116" s="69">
        <f t="shared" si="15"/>
        <v>2750</v>
      </c>
      <c r="I116" s="69">
        <v>154</v>
      </c>
      <c r="J116" s="34"/>
    </row>
    <row r="117" spans="1:10" ht="12.75">
      <c r="A117" s="11">
        <v>4</v>
      </c>
      <c r="B117" s="12" t="s">
        <v>70</v>
      </c>
      <c r="C117" s="12"/>
      <c r="D117" s="87">
        <v>55000</v>
      </c>
      <c r="E117" s="69">
        <f t="shared" si="12"/>
        <v>48592.5</v>
      </c>
      <c r="F117" s="69">
        <f t="shared" si="13"/>
        <v>1828.75</v>
      </c>
      <c r="G117" s="69">
        <f t="shared" si="14"/>
        <v>1828.75</v>
      </c>
      <c r="H117" s="69">
        <f t="shared" si="15"/>
        <v>2750</v>
      </c>
      <c r="I117" s="69">
        <v>266</v>
      </c>
      <c r="J117" s="34"/>
    </row>
    <row r="118" spans="1:10" ht="12.75">
      <c r="A118" s="11">
        <v>5</v>
      </c>
      <c r="B118" s="12" t="s">
        <v>71</v>
      </c>
      <c r="C118" s="12"/>
      <c r="D118" s="87">
        <v>55000</v>
      </c>
      <c r="E118" s="69">
        <f t="shared" si="12"/>
        <v>48592.5</v>
      </c>
      <c r="F118" s="69">
        <f t="shared" si="13"/>
        <v>1828.75</v>
      </c>
      <c r="G118" s="69">
        <f t="shared" si="14"/>
        <v>1828.75</v>
      </c>
      <c r="H118" s="69">
        <f t="shared" si="15"/>
        <v>2750</v>
      </c>
      <c r="I118" s="69">
        <v>166</v>
      </c>
      <c r="J118" s="34"/>
    </row>
    <row r="119" spans="1:10" ht="12.75">
      <c r="A119" s="11">
        <v>6</v>
      </c>
      <c r="B119" s="12" t="s">
        <v>72</v>
      </c>
      <c r="C119" s="12"/>
      <c r="D119" s="87">
        <v>55000</v>
      </c>
      <c r="E119" s="69">
        <f t="shared" si="12"/>
        <v>48592.5</v>
      </c>
      <c r="F119" s="69">
        <f t="shared" si="13"/>
        <v>1828.75</v>
      </c>
      <c r="G119" s="69">
        <f t="shared" si="14"/>
        <v>1828.75</v>
      </c>
      <c r="H119" s="69">
        <f t="shared" si="15"/>
        <v>2750</v>
      </c>
      <c r="I119" s="69">
        <v>187</v>
      </c>
      <c r="J119" s="34"/>
    </row>
    <row r="120" spans="1:10" ht="12.75">
      <c r="A120" s="11">
        <v>7</v>
      </c>
      <c r="B120" s="12" t="s">
        <v>73</v>
      </c>
      <c r="C120" s="12"/>
      <c r="D120" s="87">
        <v>55000</v>
      </c>
      <c r="E120" s="69">
        <f t="shared" si="12"/>
        <v>48592.5</v>
      </c>
      <c r="F120" s="69">
        <f t="shared" si="13"/>
        <v>1828.75</v>
      </c>
      <c r="G120" s="69">
        <f t="shared" si="14"/>
        <v>1828.75</v>
      </c>
      <c r="H120" s="69">
        <f t="shared" si="15"/>
        <v>2750</v>
      </c>
      <c r="I120" s="69">
        <v>198</v>
      </c>
      <c r="J120" s="34"/>
    </row>
    <row r="121" spans="1:10" ht="12.75">
      <c r="A121" s="11">
        <v>8</v>
      </c>
      <c r="B121" s="12" t="s">
        <v>74</v>
      </c>
      <c r="C121" s="12"/>
      <c r="D121" s="87">
        <v>30000</v>
      </c>
      <c r="E121" s="69">
        <f t="shared" si="12"/>
        <v>26505</v>
      </c>
      <c r="F121" s="69">
        <f t="shared" si="13"/>
        <v>997.5</v>
      </c>
      <c r="G121" s="69">
        <f t="shared" si="14"/>
        <v>997.5</v>
      </c>
      <c r="H121" s="69">
        <f t="shared" si="15"/>
        <v>1500</v>
      </c>
      <c r="I121" s="69">
        <v>210</v>
      </c>
      <c r="J121" s="34"/>
    </row>
    <row r="122" spans="1:10" ht="12.75">
      <c r="A122" s="11">
        <v>9</v>
      </c>
      <c r="B122" s="12" t="s">
        <v>75</v>
      </c>
      <c r="C122" s="12"/>
      <c r="D122" s="87">
        <v>55000</v>
      </c>
      <c r="E122" s="69">
        <f t="shared" si="12"/>
        <v>48592.5</v>
      </c>
      <c r="F122" s="69">
        <f t="shared" si="13"/>
        <v>1828.75</v>
      </c>
      <c r="G122" s="69">
        <f t="shared" si="14"/>
        <v>1828.75</v>
      </c>
      <c r="H122" s="69">
        <f t="shared" si="15"/>
        <v>2750</v>
      </c>
      <c r="I122" s="69">
        <v>159</v>
      </c>
      <c r="J122" s="34"/>
    </row>
    <row r="123" spans="1:10" ht="12.75">
      <c r="A123" s="11">
        <v>10</v>
      </c>
      <c r="B123" s="12" t="s">
        <v>76</v>
      </c>
      <c r="C123" s="12"/>
      <c r="D123" s="87">
        <v>55000</v>
      </c>
      <c r="E123" s="69">
        <f t="shared" si="12"/>
        <v>48592.5</v>
      </c>
      <c r="F123" s="69">
        <f t="shared" si="13"/>
        <v>1828.75</v>
      </c>
      <c r="G123" s="69">
        <f t="shared" si="14"/>
        <v>1828.75</v>
      </c>
      <c r="H123" s="69">
        <f t="shared" si="15"/>
        <v>2750</v>
      </c>
      <c r="I123" s="69">
        <v>171</v>
      </c>
      <c r="J123" s="34"/>
    </row>
    <row r="124" spans="1:10" ht="12.75">
      <c r="A124" s="11">
        <v>11</v>
      </c>
      <c r="B124" s="12" t="s">
        <v>77</v>
      </c>
      <c r="C124" s="12"/>
      <c r="D124" s="87">
        <v>30000</v>
      </c>
      <c r="E124" s="69">
        <f t="shared" si="12"/>
        <v>26505</v>
      </c>
      <c r="F124" s="69">
        <f t="shared" si="13"/>
        <v>997.5</v>
      </c>
      <c r="G124" s="69">
        <f t="shared" si="14"/>
        <v>997.5</v>
      </c>
      <c r="H124" s="69">
        <f t="shared" si="15"/>
        <v>1500</v>
      </c>
      <c r="I124" s="69">
        <v>188</v>
      </c>
      <c r="J124" s="34"/>
    </row>
    <row r="125" spans="1:10" ht="12.75">
      <c r="A125" s="11">
        <v>12</v>
      </c>
      <c r="B125" s="12" t="s">
        <v>78</v>
      </c>
      <c r="C125" s="12"/>
      <c r="D125" s="87">
        <v>55000</v>
      </c>
      <c r="E125" s="69">
        <f t="shared" si="12"/>
        <v>48592.5</v>
      </c>
      <c r="F125" s="69">
        <f t="shared" si="13"/>
        <v>1828.75</v>
      </c>
      <c r="G125" s="69">
        <f t="shared" si="14"/>
        <v>1828.75</v>
      </c>
      <c r="H125" s="69">
        <f t="shared" si="15"/>
        <v>2750</v>
      </c>
      <c r="I125" s="69">
        <v>179</v>
      </c>
      <c r="J125" s="34"/>
    </row>
    <row r="126" spans="1:10" ht="12.75">
      <c r="A126" s="11">
        <v>13</v>
      </c>
      <c r="B126" s="12" t="s">
        <v>79</v>
      </c>
      <c r="C126" s="12"/>
      <c r="D126" s="87">
        <v>55000</v>
      </c>
      <c r="E126" s="69">
        <f t="shared" si="12"/>
        <v>48592.5</v>
      </c>
      <c r="F126" s="69">
        <f t="shared" si="13"/>
        <v>1828.75</v>
      </c>
      <c r="G126" s="69">
        <f t="shared" si="14"/>
        <v>1828.75</v>
      </c>
      <c r="H126" s="69">
        <f t="shared" si="15"/>
        <v>2750</v>
      </c>
      <c r="I126" s="69">
        <v>234</v>
      </c>
      <c r="J126" s="34"/>
    </row>
    <row r="127" spans="1:10" ht="12.75">
      <c r="A127" s="11">
        <v>14</v>
      </c>
      <c r="B127" s="12" t="s">
        <v>80</v>
      </c>
      <c r="C127" s="12"/>
      <c r="D127" s="87">
        <v>55000</v>
      </c>
      <c r="E127" s="69">
        <f t="shared" si="12"/>
        <v>48592.5</v>
      </c>
      <c r="F127" s="69">
        <f t="shared" si="13"/>
        <v>1828.75</v>
      </c>
      <c r="G127" s="69">
        <f t="shared" si="14"/>
        <v>1828.75</v>
      </c>
      <c r="H127" s="69">
        <f t="shared" si="15"/>
        <v>2750</v>
      </c>
      <c r="I127" s="69">
        <v>224</v>
      </c>
      <c r="J127" s="34"/>
    </row>
    <row r="128" spans="1:10" ht="12.75">
      <c r="A128" s="11">
        <v>15</v>
      </c>
      <c r="B128" s="12" t="s">
        <v>81</v>
      </c>
      <c r="C128" s="12"/>
      <c r="D128" s="87">
        <v>55000</v>
      </c>
      <c r="E128" s="69">
        <f t="shared" si="12"/>
        <v>48592.5</v>
      </c>
      <c r="F128" s="69">
        <f t="shared" si="13"/>
        <v>1828.75</v>
      </c>
      <c r="G128" s="69">
        <f t="shared" si="14"/>
        <v>1828.75</v>
      </c>
      <c r="H128" s="69">
        <f t="shared" si="15"/>
        <v>2750</v>
      </c>
      <c r="I128" s="69">
        <v>211</v>
      </c>
      <c r="J128" s="34"/>
    </row>
    <row r="129" spans="1:10" ht="12.75">
      <c r="A129" s="11">
        <v>16</v>
      </c>
      <c r="B129" s="12" t="s">
        <v>82</v>
      </c>
      <c r="C129" s="12"/>
      <c r="D129" s="87">
        <v>55000</v>
      </c>
      <c r="E129" s="69">
        <f t="shared" si="12"/>
        <v>48592.5</v>
      </c>
      <c r="F129" s="69">
        <f t="shared" si="13"/>
        <v>1828.75</v>
      </c>
      <c r="G129" s="69">
        <f t="shared" si="14"/>
        <v>1828.75</v>
      </c>
      <c r="H129" s="69">
        <f t="shared" si="15"/>
        <v>2750</v>
      </c>
      <c r="I129" s="69">
        <v>100</v>
      </c>
      <c r="J129" s="34"/>
    </row>
    <row r="130" spans="1:10" ht="12.75">
      <c r="A130" s="11">
        <v>17</v>
      </c>
      <c r="B130" s="12" t="s">
        <v>118</v>
      </c>
      <c r="C130" s="12"/>
      <c r="D130" s="87">
        <v>3000</v>
      </c>
      <c r="E130" s="69">
        <v>2650</v>
      </c>
      <c r="F130" s="69">
        <v>100</v>
      </c>
      <c r="G130" s="69">
        <v>100</v>
      </c>
      <c r="H130" s="69">
        <v>150</v>
      </c>
      <c r="I130" s="69">
        <v>31</v>
      </c>
      <c r="J130" s="34"/>
    </row>
    <row r="131" spans="1:10" ht="12.75">
      <c r="A131" s="11">
        <v>18</v>
      </c>
      <c r="B131" s="12" t="s">
        <v>120</v>
      </c>
      <c r="C131" s="12"/>
      <c r="D131" s="87">
        <v>3000</v>
      </c>
      <c r="E131" s="69">
        <v>2650</v>
      </c>
      <c r="F131" s="69">
        <v>100</v>
      </c>
      <c r="G131" s="69">
        <v>100</v>
      </c>
      <c r="H131" s="69">
        <v>150</v>
      </c>
      <c r="I131" s="69">
        <v>37</v>
      </c>
      <c r="J131" s="34"/>
    </row>
    <row r="132" spans="1:10" ht="12.75">
      <c r="A132" s="11">
        <v>19</v>
      </c>
      <c r="B132" s="12" t="s">
        <v>122</v>
      </c>
      <c r="C132" s="12"/>
      <c r="D132" s="87">
        <v>3000</v>
      </c>
      <c r="E132" s="69">
        <v>2650</v>
      </c>
      <c r="F132" s="69">
        <v>100</v>
      </c>
      <c r="G132" s="69">
        <v>100</v>
      </c>
      <c r="H132" s="69">
        <v>150</v>
      </c>
      <c r="I132" s="69">
        <v>61</v>
      </c>
      <c r="J132" s="34"/>
    </row>
    <row r="133" spans="1:19" s="22" customFormat="1" ht="12.75">
      <c r="A133" s="20"/>
      <c r="B133" s="21" t="s">
        <v>56</v>
      </c>
      <c r="C133" s="21"/>
      <c r="D133" s="89">
        <f aca="true" t="shared" si="16" ref="D133:I133">SUM(D114:D132)</f>
        <v>839000</v>
      </c>
      <c r="E133" s="73">
        <f t="shared" si="16"/>
        <v>741255</v>
      </c>
      <c r="F133" s="73">
        <f t="shared" si="16"/>
        <v>27897.5</v>
      </c>
      <c r="G133" s="73">
        <f t="shared" si="16"/>
        <v>27897.5</v>
      </c>
      <c r="H133" s="73">
        <f t="shared" si="16"/>
        <v>41950</v>
      </c>
      <c r="I133" s="73">
        <f t="shared" si="16"/>
        <v>3241</v>
      </c>
      <c r="J133" s="34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0" ht="12.75">
      <c r="A134" s="11"/>
      <c r="B134" s="12"/>
      <c r="C134" s="12"/>
      <c r="D134" s="87"/>
      <c r="E134" s="69"/>
      <c r="F134" s="69"/>
      <c r="G134" s="69"/>
      <c r="H134" s="69"/>
      <c r="I134" s="69"/>
      <c r="J134" s="30"/>
    </row>
    <row r="135" spans="1:10" ht="24.75" customHeight="1">
      <c r="A135" s="192" t="s">
        <v>215</v>
      </c>
      <c r="B135" s="192"/>
      <c r="C135" s="3"/>
      <c r="D135" s="86"/>
      <c r="E135" s="73"/>
      <c r="F135" s="73"/>
      <c r="G135" s="73"/>
      <c r="H135" s="73"/>
      <c r="I135" s="73"/>
      <c r="J135" s="30"/>
    </row>
    <row r="136" spans="1:19" s="48" customFormat="1" ht="15">
      <c r="A136" s="4">
        <v>1</v>
      </c>
      <c r="B136" s="14" t="s">
        <v>58</v>
      </c>
      <c r="C136" s="14" t="s">
        <v>62</v>
      </c>
      <c r="D136" s="82">
        <v>1311096</v>
      </c>
      <c r="E136" s="68">
        <v>1158353</v>
      </c>
      <c r="F136" s="68">
        <v>43593</v>
      </c>
      <c r="G136" s="68">
        <v>43593</v>
      </c>
      <c r="H136" s="68">
        <v>65557</v>
      </c>
      <c r="I136" s="69">
        <v>49005</v>
      </c>
      <c r="J136" s="56">
        <v>1311096</v>
      </c>
      <c r="K136" s="57">
        <v>1158353</v>
      </c>
      <c r="L136" s="57">
        <v>43593</v>
      </c>
      <c r="M136" s="57">
        <v>43593</v>
      </c>
      <c r="N136" s="57">
        <v>65557</v>
      </c>
      <c r="O136" s="51">
        <f aca="true" t="shared" si="17" ref="O136:S138">J136-D136</f>
        <v>0</v>
      </c>
      <c r="P136" s="51">
        <f t="shared" si="17"/>
        <v>0</v>
      </c>
      <c r="Q136" s="51">
        <f t="shared" si="17"/>
        <v>0</v>
      </c>
      <c r="R136" s="51">
        <f t="shared" si="17"/>
        <v>0</v>
      </c>
      <c r="S136" s="51">
        <f t="shared" si="17"/>
        <v>0</v>
      </c>
    </row>
    <row r="137" spans="1:19" s="48" customFormat="1" ht="15">
      <c r="A137" s="4">
        <v>33</v>
      </c>
      <c r="B137" s="7" t="s">
        <v>12</v>
      </c>
      <c r="C137" s="7" t="s">
        <v>62</v>
      </c>
      <c r="D137" s="81">
        <v>1429932</v>
      </c>
      <c r="E137" s="68">
        <v>1263345</v>
      </c>
      <c r="F137" s="68">
        <v>47545</v>
      </c>
      <c r="G137" s="68">
        <v>47545</v>
      </c>
      <c r="H137" s="68">
        <v>71497</v>
      </c>
      <c r="I137" s="69">
        <v>33499</v>
      </c>
      <c r="J137" s="49">
        <v>1429932</v>
      </c>
      <c r="K137" s="57">
        <v>1263345</v>
      </c>
      <c r="L137" s="57">
        <v>47545</v>
      </c>
      <c r="M137" s="57">
        <v>47545</v>
      </c>
      <c r="N137" s="57">
        <v>71497</v>
      </c>
      <c r="O137" s="51">
        <f t="shared" si="17"/>
        <v>0</v>
      </c>
      <c r="P137" s="51">
        <f t="shared" si="17"/>
        <v>0</v>
      </c>
      <c r="Q137" s="51">
        <f t="shared" si="17"/>
        <v>0</v>
      </c>
      <c r="R137" s="51">
        <f t="shared" si="17"/>
        <v>0</v>
      </c>
      <c r="S137" s="51">
        <f t="shared" si="17"/>
        <v>0</v>
      </c>
    </row>
    <row r="138" spans="1:19" s="48" customFormat="1" ht="15">
      <c r="A138" s="4">
        <v>3</v>
      </c>
      <c r="B138" s="7" t="s">
        <v>14</v>
      </c>
      <c r="C138" s="7"/>
      <c r="D138" s="81">
        <v>556203</v>
      </c>
      <c r="E138" s="68">
        <v>491405</v>
      </c>
      <c r="F138" s="68">
        <v>18494</v>
      </c>
      <c r="G138" s="68">
        <v>18494</v>
      </c>
      <c r="H138" s="68">
        <v>27810</v>
      </c>
      <c r="I138" s="69">
        <v>8390</v>
      </c>
      <c r="J138" s="49">
        <v>556203</v>
      </c>
      <c r="K138" s="57">
        <v>491405</v>
      </c>
      <c r="L138" s="57">
        <v>18494</v>
      </c>
      <c r="M138" s="57">
        <v>18494</v>
      </c>
      <c r="N138" s="57">
        <v>27810</v>
      </c>
      <c r="O138" s="51">
        <f t="shared" si="17"/>
        <v>0</v>
      </c>
      <c r="P138" s="51">
        <f t="shared" si="17"/>
        <v>0</v>
      </c>
      <c r="Q138" s="51">
        <f t="shared" si="17"/>
        <v>0</v>
      </c>
      <c r="R138" s="51">
        <f t="shared" si="17"/>
        <v>0</v>
      </c>
      <c r="S138" s="51">
        <f t="shared" si="17"/>
        <v>0</v>
      </c>
    </row>
    <row r="139" spans="1:11" ht="12.75">
      <c r="A139" s="4">
        <v>4</v>
      </c>
      <c r="B139" s="7" t="s">
        <v>111</v>
      </c>
      <c r="C139" s="7" t="s">
        <v>62</v>
      </c>
      <c r="D139" s="85">
        <v>652650</v>
      </c>
      <c r="E139" s="69"/>
      <c r="F139" s="69"/>
      <c r="G139" s="70">
        <v>652650</v>
      </c>
      <c r="H139" s="70"/>
      <c r="I139" s="69"/>
      <c r="J139" s="34"/>
      <c r="K139" s="37"/>
    </row>
    <row r="140" spans="1:11" ht="12.75">
      <c r="A140" s="4">
        <v>5</v>
      </c>
      <c r="B140" s="7" t="s">
        <v>123</v>
      </c>
      <c r="C140" s="7" t="s">
        <v>62</v>
      </c>
      <c r="D140" s="85">
        <v>690590</v>
      </c>
      <c r="E140" s="69"/>
      <c r="F140" s="69"/>
      <c r="G140" s="69">
        <v>690590</v>
      </c>
      <c r="H140" s="69"/>
      <c r="I140" s="69"/>
      <c r="J140" s="34"/>
      <c r="K140" s="38"/>
    </row>
    <row r="141" spans="1:11" ht="12.75">
      <c r="A141" s="4">
        <v>6</v>
      </c>
      <c r="B141" s="7" t="s">
        <v>124</v>
      </c>
      <c r="C141" s="7" t="s">
        <v>62</v>
      </c>
      <c r="D141" s="85">
        <v>378640</v>
      </c>
      <c r="E141" s="69"/>
      <c r="F141" s="69"/>
      <c r="G141" s="69">
        <v>378640</v>
      </c>
      <c r="H141" s="69"/>
      <c r="I141" s="69"/>
      <c r="J141" s="34"/>
      <c r="K141" s="38"/>
    </row>
    <row r="142" spans="1:11" ht="12.75">
      <c r="A142" s="4">
        <v>7</v>
      </c>
      <c r="B142" s="7" t="s">
        <v>125</v>
      </c>
      <c r="C142" s="7" t="s">
        <v>62</v>
      </c>
      <c r="D142" s="85">
        <v>900390</v>
      </c>
      <c r="E142" s="69"/>
      <c r="F142" s="69"/>
      <c r="G142" s="69">
        <v>855371</v>
      </c>
      <c r="H142" s="69">
        <v>45019</v>
      </c>
      <c r="I142" s="69">
        <v>10719</v>
      </c>
      <c r="J142" s="34"/>
      <c r="K142" s="38"/>
    </row>
    <row r="143" spans="1:11" ht="12.75">
      <c r="A143" s="4">
        <v>1</v>
      </c>
      <c r="B143" s="7" t="s">
        <v>95</v>
      </c>
      <c r="C143" s="7" t="s">
        <v>62</v>
      </c>
      <c r="D143" s="85">
        <v>695691</v>
      </c>
      <c r="E143" s="69">
        <v>614642</v>
      </c>
      <c r="F143" s="69">
        <v>23132</v>
      </c>
      <c r="G143" s="69">
        <v>23132</v>
      </c>
      <c r="H143" s="69">
        <v>34785</v>
      </c>
      <c r="I143" s="69">
        <v>13859</v>
      </c>
      <c r="J143" s="34"/>
      <c r="K143" s="38"/>
    </row>
    <row r="144" spans="1:11" ht="12.75">
      <c r="A144" s="4">
        <v>2</v>
      </c>
      <c r="B144" s="7" t="s">
        <v>196</v>
      </c>
      <c r="C144" s="7" t="s">
        <v>62</v>
      </c>
      <c r="D144" s="85">
        <v>1083147</v>
      </c>
      <c r="E144" s="69">
        <v>956960</v>
      </c>
      <c r="F144" s="69">
        <v>36015</v>
      </c>
      <c r="G144" s="69">
        <v>36015</v>
      </c>
      <c r="H144" s="69">
        <v>54157</v>
      </c>
      <c r="I144" s="69">
        <v>47248</v>
      </c>
      <c r="J144" s="34"/>
      <c r="K144" s="38"/>
    </row>
    <row r="145" spans="1:11" ht="12.75">
      <c r="A145" s="4">
        <v>3</v>
      </c>
      <c r="B145" s="7" t="s">
        <v>197</v>
      </c>
      <c r="C145" s="7" t="s">
        <v>62</v>
      </c>
      <c r="D145" s="85">
        <f>SUM(E145:H145)</f>
        <v>383950</v>
      </c>
      <c r="E145" s="69">
        <v>339220</v>
      </c>
      <c r="F145" s="69">
        <v>12766</v>
      </c>
      <c r="G145" s="69">
        <v>12766</v>
      </c>
      <c r="H145" s="69">
        <v>19198</v>
      </c>
      <c r="I145" s="69">
        <v>10413</v>
      </c>
      <c r="J145" s="34"/>
      <c r="K145" s="38"/>
    </row>
    <row r="146" spans="1:11" ht="27.75" customHeight="1">
      <c r="A146" s="15"/>
      <c r="B146" s="16" t="s">
        <v>56</v>
      </c>
      <c r="C146" s="17"/>
      <c r="D146" s="86">
        <f aca="true" t="shared" si="18" ref="D146:I146">SUM(D136:D145)</f>
        <v>8082289</v>
      </c>
      <c r="E146" s="71">
        <f t="shared" si="18"/>
        <v>4823925</v>
      </c>
      <c r="F146" s="71">
        <f t="shared" si="18"/>
        <v>181545</v>
      </c>
      <c r="G146" s="71">
        <f t="shared" si="18"/>
        <v>2758796</v>
      </c>
      <c r="H146" s="71">
        <f t="shared" si="18"/>
        <v>318023</v>
      </c>
      <c r="I146" s="71">
        <f t="shared" si="18"/>
        <v>173133</v>
      </c>
      <c r="J146" s="34"/>
      <c r="K146" s="38"/>
    </row>
    <row r="147" spans="1:10" ht="12.75">
      <c r="A147" s="11"/>
      <c r="B147" s="12"/>
      <c r="C147" s="12"/>
      <c r="D147" s="88"/>
      <c r="E147" s="72"/>
      <c r="F147" s="72"/>
      <c r="G147" s="72"/>
      <c r="H147" s="72"/>
      <c r="I147" s="72"/>
      <c r="J147" s="30"/>
    </row>
    <row r="148" spans="1:10" ht="12.75">
      <c r="A148" s="11"/>
      <c r="B148" s="20"/>
      <c r="C148" s="12"/>
      <c r="D148" s="88"/>
      <c r="E148" s="72"/>
      <c r="F148" s="72"/>
      <c r="G148" s="72"/>
      <c r="H148" s="72"/>
      <c r="I148" s="72"/>
      <c r="J148" s="30"/>
    </row>
    <row r="149" spans="1:10" ht="0.75" customHeight="1">
      <c r="A149" s="11">
        <v>1</v>
      </c>
      <c r="B149" s="12" t="s">
        <v>126</v>
      </c>
      <c r="C149" s="12" t="s">
        <v>127</v>
      </c>
      <c r="D149" s="90">
        <v>536</v>
      </c>
      <c r="E149" s="74"/>
      <c r="F149" s="74"/>
      <c r="G149" s="74">
        <v>509</v>
      </c>
      <c r="H149" s="74">
        <v>27</v>
      </c>
      <c r="I149" s="74"/>
      <c r="J149" s="30"/>
    </row>
    <row r="150" spans="1:10" ht="12.75" hidden="1">
      <c r="A150" s="11">
        <v>2</v>
      </c>
      <c r="B150" s="12" t="s">
        <v>128</v>
      </c>
      <c r="C150" s="12" t="s">
        <v>127</v>
      </c>
      <c r="D150" s="90">
        <v>536</v>
      </c>
      <c r="E150" s="74"/>
      <c r="F150" s="74"/>
      <c r="G150" s="74">
        <v>509</v>
      </c>
      <c r="H150" s="74">
        <v>27</v>
      </c>
      <c r="I150" s="74"/>
      <c r="J150" s="30"/>
    </row>
    <row r="151" spans="1:10" ht="12.75" hidden="1">
      <c r="A151" s="11">
        <v>3</v>
      </c>
      <c r="B151" s="12" t="s">
        <v>129</v>
      </c>
      <c r="C151" s="12" t="s">
        <v>127</v>
      </c>
      <c r="D151" s="90">
        <v>25027</v>
      </c>
      <c r="E151" s="74"/>
      <c r="F151" s="74"/>
      <c r="G151" s="74">
        <v>23775</v>
      </c>
      <c r="H151" s="74">
        <v>1252</v>
      </c>
      <c r="I151" s="74"/>
      <c r="J151" s="30"/>
    </row>
    <row r="152" spans="1:10" ht="12.75" hidden="1">
      <c r="A152" s="11">
        <v>4</v>
      </c>
      <c r="B152" s="12" t="s">
        <v>130</v>
      </c>
      <c r="C152" s="12" t="s">
        <v>127</v>
      </c>
      <c r="D152" s="90">
        <v>33591</v>
      </c>
      <c r="E152" s="74"/>
      <c r="F152" s="74"/>
      <c r="G152" s="74">
        <v>31911</v>
      </c>
      <c r="H152" s="74">
        <v>1680</v>
      </c>
      <c r="I152" s="74"/>
      <c r="J152" s="30"/>
    </row>
    <row r="153" spans="1:10" ht="12.75" hidden="1">
      <c r="A153" s="11">
        <v>5</v>
      </c>
      <c r="B153" s="12" t="s">
        <v>131</v>
      </c>
      <c r="C153" s="12" t="s">
        <v>127</v>
      </c>
      <c r="D153" s="90">
        <v>24880</v>
      </c>
      <c r="E153" s="74"/>
      <c r="F153" s="74"/>
      <c r="G153" s="74">
        <v>23636</v>
      </c>
      <c r="H153" s="74">
        <v>1244</v>
      </c>
      <c r="I153" s="74"/>
      <c r="J153" s="30"/>
    </row>
    <row r="154" spans="1:10" ht="12.75" hidden="1">
      <c r="A154" s="11">
        <v>6</v>
      </c>
      <c r="B154" s="12" t="s">
        <v>132</v>
      </c>
      <c r="C154" s="12" t="s">
        <v>127</v>
      </c>
      <c r="D154" s="90">
        <v>19420</v>
      </c>
      <c r="E154" s="74"/>
      <c r="F154" s="74"/>
      <c r="G154" s="74">
        <v>18449</v>
      </c>
      <c r="H154" s="74">
        <v>971</v>
      </c>
      <c r="I154" s="74"/>
      <c r="J154" s="30"/>
    </row>
    <row r="155" spans="1:10" ht="12.75" hidden="1">
      <c r="A155" s="11">
        <v>7</v>
      </c>
      <c r="B155" s="12" t="s">
        <v>133</v>
      </c>
      <c r="C155" s="12" t="s">
        <v>127</v>
      </c>
      <c r="D155" s="90">
        <v>36826</v>
      </c>
      <c r="E155" s="74"/>
      <c r="F155" s="74"/>
      <c r="G155" s="74">
        <v>34985</v>
      </c>
      <c r="H155" s="74">
        <v>1841</v>
      </c>
      <c r="I155" s="74"/>
      <c r="J155" s="30"/>
    </row>
    <row r="156" spans="1:10" ht="12.75" hidden="1">
      <c r="A156" s="11">
        <v>8</v>
      </c>
      <c r="B156" s="12" t="s">
        <v>134</v>
      </c>
      <c r="C156" s="12" t="s">
        <v>127</v>
      </c>
      <c r="D156" s="90">
        <v>30051</v>
      </c>
      <c r="E156" s="74"/>
      <c r="F156" s="74"/>
      <c r="G156" s="74">
        <v>28548</v>
      </c>
      <c r="H156" s="74">
        <v>1503</v>
      </c>
      <c r="I156" s="74"/>
      <c r="J156" s="30"/>
    </row>
    <row r="157" spans="1:10" ht="12.75" hidden="1">
      <c r="A157" s="11">
        <v>9</v>
      </c>
      <c r="B157" s="12" t="s">
        <v>135</v>
      </c>
      <c r="C157" s="12" t="s">
        <v>127</v>
      </c>
      <c r="D157" s="90">
        <v>28571</v>
      </c>
      <c r="E157" s="74"/>
      <c r="F157" s="74"/>
      <c r="G157" s="74">
        <v>27142</v>
      </c>
      <c r="H157" s="74">
        <v>1429</v>
      </c>
      <c r="I157" s="74"/>
      <c r="J157" s="30"/>
    </row>
    <row r="158" spans="1:10" ht="12.75" hidden="1">
      <c r="A158" s="11">
        <v>10</v>
      </c>
      <c r="B158" s="12" t="s">
        <v>136</v>
      </c>
      <c r="C158" s="12" t="s">
        <v>127</v>
      </c>
      <c r="D158" s="90">
        <v>28720</v>
      </c>
      <c r="E158" s="74"/>
      <c r="F158" s="74"/>
      <c r="G158" s="74">
        <v>27284</v>
      </c>
      <c r="H158" s="74">
        <v>1436</v>
      </c>
      <c r="I158" s="74"/>
      <c r="J158" s="30"/>
    </row>
    <row r="159" spans="1:10" ht="12.75" hidden="1">
      <c r="A159" s="11">
        <v>11</v>
      </c>
      <c r="B159" s="12" t="s">
        <v>137</v>
      </c>
      <c r="C159" s="12" t="s">
        <v>127</v>
      </c>
      <c r="D159" s="90">
        <v>72506</v>
      </c>
      <c r="E159" s="74"/>
      <c r="F159" s="74"/>
      <c r="G159" s="74">
        <v>71285</v>
      </c>
      <c r="H159" s="74">
        <v>1221</v>
      </c>
      <c r="I159" s="74"/>
      <c r="J159" s="30"/>
    </row>
    <row r="160" spans="1:10" ht="12.75" hidden="1">
      <c r="A160" s="11">
        <v>12</v>
      </c>
      <c r="B160" s="12" t="s">
        <v>138</v>
      </c>
      <c r="C160" s="12" t="s">
        <v>127</v>
      </c>
      <c r="D160" s="90">
        <v>98521</v>
      </c>
      <c r="E160" s="74"/>
      <c r="F160" s="74"/>
      <c r="G160" s="74">
        <v>95996</v>
      </c>
      <c r="H160" s="74">
        <v>2525</v>
      </c>
      <c r="I160" s="74"/>
      <c r="J160" s="30"/>
    </row>
    <row r="161" spans="1:10" ht="12.75" hidden="1">
      <c r="A161" s="11">
        <v>13</v>
      </c>
      <c r="B161" s="12" t="s">
        <v>139</v>
      </c>
      <c r="C161" s="12" t="s">
        <v>127</v>
      </c>
      <c r="D161" s="90">
        <v>189120</v>
      </c>
      <c r="E161" s="74"/>
      <c r="F161" s="74"/>
      <c r="G161" s="74">
        <v>189120</v>
      </c>
      <c r="H161" s="74"/>
      <c r="I161" s="74"/>
      <c r="J161" s="30"/>
    </row>
    <row r="162" spans="1:10" ht="12.75" hidden="1">
      <c r="A162" s="11">
        <v>14</v>
      </c>
      <c r="B162" s="12" t="s">
        <v>140</v>
      </c>
      <c r="C162" s="12" t="s">
        <v>127</v>
      </c>
      <c r="D162" s="90">
        <v>6305</v>
      </c>
      <c r="E162" s="74"/>
      <c r="F162" s="74"/>
      <c r="G162" s="74">
        <v>6179</v>
      </c>
      <c r="H162" s="74">
        <v>126</v>
      </c>
      <c r="I162" s="74"/>
      <c r="J162" s="30"/>
    </row>
    <row r="163" spans="1:10" ht="12.75" hidden="1">
      <c r="A163" s="11"/>
      <c r="B163" s="12" t="s">
        <v>65</v>
      </c>
      <c r="C163" s="12" t="s">
        <v>127</v>
      </c>
      <c r="D163" s="90">
        <v>594484</v>
      </c>
      <c r="E163" s="74"/>
      <c r="F163" s="74"/>
      <c r="G163" s="74">
        <v>579328</v>
      </c>
      <c r="H163" s="74">
        <v>15156</v>
      </c>
      <c r="I163" s="74"/>
      <c r="J163" s="30"/>
    </row>
    <row r="164" spans="1:10" ht="12.75" hidden="1">
      <c r="A164" s="11"/>
      <c r="B164" s="12" t="s">
        <v>141</v>
      </c>
      <c r="C164" s="12" t="s">
        <v>127</v>
      </c>
      <c r="D164" s="90">
        <v>600000</v>
      </c>
      <c r="E164" s="74"/>
      <c r="F164" s="74"/>
      <c r="G164" s="74">
        <v>570000</v>
      </c>
      <c r="H164" s="74">
        <v>30000</v>
      </c>
      <c r="I164" s="74"/>
      <c r="J164" s="30"/>
    </row>
    <row r="165" spans="1:10" ht="12.75" hidden="1">
      <c r="A165" s="11"/>
      <c r="B165" s="12" t="s">
        <v>142</v>
      </c>
      <c r="C165" s="12"/>
      <c r="D165" s="87">
        <v>2797953</v>
      </c>
      <c r="E165" s="69"/>
      <c r="F165" s="69"/>
      <c r="G165" s="69">
        <v>2724798</v>
      </c>
      <c r="H165" s="69">
        <v>73155</v>
      </c>
      <c r="I165" s="69"/>
      <c r="J165" s="30"/>
    </row>
    <row r="166" spans="1:11" ht="22.5" customHeight="1">
      <c r="A166" s="11" t="s">
        <v>212</v>
      </c>
      <c r="B166" s="20" t="s">
        <v>216</v>
      </c>
      <c r="C166" s="12"/>
      <c r="D166" s="89">
        <f>G166+H166</f>
        <v>5471894</v>
      </c>
      <c r="E166" s="73">
        <f>SUM(E149:E165)</f>
        <v>0</v>
      </c>
      <c r="F166" s="73">
        <f>SUM(F149:F165)</f>
        <v>0</v>
      </c>
      <c r="G166" s="73">
        <f>5202288-674133+19675+50000+1+742530</f>
        <v>5340361</v>
      </c>
      <c r="H166" s="73">
        <f>152382-20849</f>
        <v>131533</v>
      </c>
      <c r="I166" s="73">
        <f>SUM(I149:I165)</f>
        <v>0</v>
      </c>
      <c r="J166" s="34"/>
      <c r="K166" s="39"/>
    </row>
    <row r="167" spans="1:10" ht="12.75">
      <c r="A167" s="11"/>
      <c r="B167" s="21"/>
      <c r="C167" s="12"/>
      <c r="D167" s="89"/>
      <c r="E167" s="73"/>
      <c r="F167" s="73"/>
      <c r="G167" s="73"/>
      <c r="H167" s="73"/>
      <c r="I167" s="73"/>
      <c r="J167" s="30"/>
    </row>
    <row r="168" spans="1:10" ht="12.75">
      <c r="A168" s="20"/>
      <c r="B168" s="21" t="s">
        <v>222</v>
      </c>
      <c r="C168" s="12"/>
      <c r="D168" s="89"/>
      <c r="E168" s="73"/>
      <c r="F168" s="73"/>
      <c r="G168" s="73"/>
      <c r="H168" s="73"/>
      <c r="I168" s="73"/>
      <c r="J168" s="34"/>
    </row>
    <row r="169" spans="1:10" ht="25.5" customHeight="1">
      <c r="A169" s="11">
        <v>1</v>
      </c>
      <c r="B169" s="12" t="s">
        <v>143</v>
      </c>
      <c r="C169" s="23" t="s">
        <v>144</v>
      </c>
      <c r="D169" s="87">
        <v>165296</v>
      </c>
      <c r="E169" s="69">
        <v>0</v>
      </c>
      <c r="F169" s="69">
        <v>0</v>
      </c>
      <c r="G169" s="69">
        <v>165296</v>
      </c>
      <c r="H169" s="69">
        <v>0</v>
      </c>
      <c r="I169" s="69">
        <v>0</v>
      </c>
      <c r="J169" s="34"/>
    </row>
    <row r="170" spans="1:10" ht="25.5">
      <c r="A170" s="11">
        <v>2</v>
      </c>
      <c r="B170" s="12" t="s">
        <v>145</v>
      </c>
      <c r="C170" s="23" t="s">
        <v>144</v>
      </c>
      <c r="D170" s="87">
        <v>129230</v>
      </c>
      <c r="E170" s="69">
        <v>0</v>
      </c>
      <c r="F170" s="69">
        <v>0</v>
      </c>
      <c r="G170" s="69">
        <v>129230</v>
      </c>
      <c r="H170" s="69">
        <v>0</v>
      </c>
      <c r="I170" s="69">
        <v>0</v>
      </c>
      <c r="J170" s="34"/>
    </row>
    <row r="171" spans="1:10" ht="25.5">
      <c r="A171" s="11">
        <v>3</v>
      </c>
      <c r="B171" s="12" t="s">
        <v>146</v>
      </c>
      <c r="C171" s="23" t="s">
        <v>144</v>
      </c>
      <c r="D171" s="87">
        <v>96280</v>
      </c>
      <c r="E171" s="69">
        <v>0</v>
      </c>
      <c r="F171" s="69">
        <v>0</v>
      </c>
      <c r="G171" s="69">
        <v>96280</v>
      </c>
      <c r="H171" s="69">
        <v>0</v>
      </c>
      <c r="I171" s="69">
        <v>0</v>
      </c>
      <c r="J171" s="34"/>
    </row>
    <row r="172" spans="1:10" ht="25.5">
      <c r="A172" s="11">
        <v>4</v>
      </c>
      <c r="B172" s="12" t="s">
        <v>147</v>
      </c>
      <c r="C172" s="23" t="s">
        <v>144</v>
      </c>
      <c r="D172" s="87">
        <v>74500</v>
      </c>
      <c r="E172" s="69">
        <v>0</v>
      </c>
      <c r="F172" s="69">
        <v>0</v>
      </c>
      <c r="G172" s="69">
        <v>74500</v>
      </c>
      <c r="H172" s="69">
        <v>0</v>
      </c>
      <c r="I172" s="69">
        <v>0</v>
      </c>
      <c r="J172" s="34"/>
    </row>
    <row r="173" spans="1:10" ht="25.5">
      <c r="A173" s="11">
        <v>5</v>
      </c>
      <c r="B173" s="12" t="s">
        <v>235</v>
      </c>
      <c r="C173" s="23" t="s">
        <v>144</v>
      </c>
      <c r="D173" s="87">
        <v>1683620</v>
      </c>
      <c r="E173" s="69">
        <v>0</v>
      </c>
      <c r="F173" s="69">
        <v>0</v>
      </c>
      <c r="G173" s="69">
        <v>1683620</v>
      </c>
      <c r="H173" s="69">
        <v>0</v>
      </c>
      <c r="I173" s="69">
        <v>0</v>
      </c>
      <c r="J173" s="34"/>
    </row>
    <row r="174" spans="1:10" ht="25.5">
      <c r="A174" s="11">
        <v>6</v>
      </c>
      <c r="B174" s="12" t="s">
        <v>148</v>
      </c>
      <c r="C174" s="23" t="s">
        <v>144</v>
      </c>
      <c r="D174" s="87">
        <v>309100</v>
      </c>
      <c r="E174" s="69">
        <v>0</v>
      </c>
      <c r="F174" s="69">
        <v>0</v>
      </c>
      <c r="G174" s="69">
        <v>309100</v>
      </c>
      <c r="H174" s="69">
        <v>0</v>
      </c>
      <c r="I174" s="69">
        <v>0</v>
      </c>
      <c r="J174" s="34"/>
    </row>
    <row r="175" spans="1:10" ht="25.5">
      <c r="A175" s="11">
        <v>7</v>
      </c>
      <c r="B175" s="12" t="s">
        <v>149</v>
      </c>
      <c r="C175" s="23" t="s">
        <v>144</v>
      </c>
      <c r="D175" s="87">
        <v>23290</v>
      </c>
      <c r="E175" s="69">
        <v>0</v>
      </c>
      <c r="F175" s="69">
        <v>0</v>
      </c>
      <c r="G175" s="69">
        <v>23290</v>
      </c>
      <c r="H175" s="69">
        <v>0</v>
      </c>
      <c r="I175" s="69">
        <v>0</v>
      </c>
      <c r="J175" s="34"/>
    </row>
    <row r="176" spans="1:10" ht="25.5">
      <c r="A176" s="11">
        <v>8</v>
      </c>
      <c r="B176" s="12" t="s">
        <v>150</v>
      </c>
      <c r="C176" s="23" t="s">
        <v>144</v>
      </c>
      <c r="D176" s="87">
        <v>67193</v>
      </c>
      <c r="E176" s="69">
        <v>0</v>
      </c>
      <c r="F176" s="69">
        <v>0</v>
      </c>
      <c r="G176" s="69">
        <v>67193</v>
      </c>
      <c r="H176" s="69">
        <v>0</v>
      </c>
      <c r="I176" s="69">
        <v>0</v>
      </c>
      <c r="J176" s="34"/>
    </row>
    <row r="177" spans="1:10" ht="25.5">
      <c r="A177" s="11">
        <v>9</v>
      </c>
      <c r="B177" s="12" t="s">
        <v>111</v>
      </c>
      <c r="C177" s="23" t="s">
        <v>144</v>
      </c>
      <c r="D177" s="87">
        <v>13870</v>
      </c>
      <c r="E177" s="69">
        <v>0</v>
      </c>
      <c r="F177" s="69">
        <v>0</v>
      </c>
      <c r="G177" s="69">
        <v>13870</v>
      </c>
      <c r="H177" s="69">
        <v>0</v>
      </c>
      <c r="I177" s="69">
        <v>0</v>
      </c>
      <c r="J177" s="34"/>
    </row>
    <row r="178" spans="1:10" ht="36.75" customHeight="1">
      <c r="A178" s="11">
        <v>10</v>
      </c>
      <c r="B178" s="12" t="s">
        <v>124</v>
      </c>
      <c r="C178" s="23" t="s">
        <v>144</v>
      </c>
      <c r="D178" s="87">
        <v>1444780</v>
      </c>
      <c r="E178" s="69">
        <v>0</v>
      </c>
      <c r="F178" s="69">
        <v>0</v>
      </c>
      <c r="G178" s="69">
        <v>1444780</v>
      </c>
      <c r="H178" s="69">
        <v>0</v>
      </c>
      <c r="I178" s="69">
        <v>0</v>
      </c>
      <c r="J178" s="34"/>
    </row>
    <row r="179" spans="1:10" ht="36" customHeight="1">
      <c r="A179" s="11">
        <v>11</v>
      </c>
      <c r="B179" s="12" t="s">
        <v>209</v>
      </c>
      <c r="C179" s="23" t="s">
        <v>144</v>
      </c>
      <c r="D179" s="87">
        <v>719895</v>
      </c>
      <c r="E179" s="69">
        <v>0</v>
      </c>
      <c r="F179" s="69">
        <v>0</v>
      </c>
      <c r="G179" s="69">
        <v>719895</v>
      </c>
      <c r="H179" s="69">
        <v>0</v>
      </c>
      <c r="I179" s="69">
        <v>0</v>
      </c>
      <c r="J179" s="34"/>
    </row>
    <row r="180" spans="1:10" ht="12.75">
      <c r="A180" s="11"/>
      <c r="B180" s="21" t="s">
        <v>56</v>
      </c>
      <c r="C180" s="23"/>
      <c r="D180" s="89">
        <f aca="true" t="shared" si="19" ref="D180:I180">SUM(D169:D179)</f>
        <v>4727054</v>
      </c>
      <c r="E180" s="73">
        <f t="shared" si="19"/>
        <v>0</v>
      </c>
      <c r="F180" s="73">
        <f t="shared" si="19"/>
        <v>0</v>
      </c>
      <c r="G180" s="73">
        <f t="shared" si="19"/>
        <v>4727054</v>
      </c>
      <c r="H180" s="73">
        <f t="shared" si="19"/>
        <v>0</v>
      </c>
      <c r="I180" s="73">
        <f t="shared" si="19"/>
        <v>0</v>
      </c>
      <c r="J180" s="34"/>
    </row>
    <row r="181" spans="1:10" ht="12.75">
      <c r="A181" s="11"/>
      <c r="B181" s="21"/>
      <c r="C181" s="23"/>
      <c r="D181" s="89"/>
      <c r="E181" s="73"/>
      <c r="F181" s="73"/>
      <c r="G181" s="73"/>
      <c r="H181" s="73"/>
      <c r="I181" s="73"/>
      <c r="J181" s="34"/>
    </row>
    <row r="182" spans="1:10" ht="12.75">
      <c r="A182" s="11"/>
      <c r="B182" s="21" t="s">
        <v>226</v>
      </c>
      <c r="C182" s="23"/>
      <c r="D182" s="87"/>
      <c r="E182" s="69"/>
      <c r="F182" s="69"/>
      <c r="G182" s="69"/>
      <c r="H182" s="69"/>
      <c r="I182" s="69"/>
      <c r="J182" s="34"/>
    </row>
    <row r="183" spans="1:10" ht="23.25" customHeight="1">
      <c r="A183" s="11">
        <v>1</v>
      </c>
      <c r="B183" s="12" t="s">
        <v>151</v>
      </c>
      <c r="C183" s="23" t="s">
        <v>152</v>
      </c>
      <c r="D183" s="87">
        <v>72300</v>
      </c>
      <c r="E183" s="69">
        <v>0</v>
      </c>
      <c r="F183" s="69">
        <v>0</v>
      </c>
      <c r="G183" s="69">
        <v>68685</v>
      </c>
      <c r="H183" s="69">
        <v>3615</v>
      </c>
      <c r="I183" s="69">
        <v>1258</v>
      </c>
      <c r="J183" s="34"/>
    </row>
    <row r="184" spans="1:10" ht="12.75">
      <c r="A184" s="11">
        <v>2</v>
      </c>
      <c r="B184" s="12" t="s">
        <v>153</v>
      </c>
      <c r="C184" s="23" t="s">
        <v>152</v>
      </c>
      <c r="D184" s="87">
        <v>72300</v>
      </c>
      <c r="E184" s="69">
        <v>0</v>
      </c>
      <c r="F184" s="69">
        <v>0</v>
      </c>
      <c r="G184" s="69">
        <v>68685</v>
      </c>
      <c r="H184" s="69">
        <v>3615</v>
      </c>
      <c r="I184" s="69">
        <v>727</v>
      </c>
      <c r="J184" s="34"/>
    </row>
    <row r="185" spans="1:10" ht="12.75">
      <c r="A185" s="11">
        <v>3</v>
      </c>
      <c r="B185" s="12" t="s">
        <v>154</v>
      </c>
      <c r="C185" s="23" t="s">
        <v>152</v>
      </c>
      <c r="D185" s="87">
        <v>72300</v>
      </c>
      <c r="E185" s="69">
        <v>0</v>
      </c>
      <c r="F185" s="69">
        <v>0</v>
      </c>
      <c r="G185" s="69">
        <v>68685</v>
      </c>
      <c r="H185" s="69">
        <v>3615</v>
      </c>
      <c r="I185" s="69">
        <v>707</v>
      </c>
      <c r="J185" s="34"/>
    </row>
    <row r="186" spans="1:10" ht="12.75">
      <c r="A186" s="11">
        <v>4</v>
      </c>
      <c r="B186" s="12" t="s">
        <v>155</v>
      </c>
      <c r="C186" s="23" t="s">
        <v>152</v>
      </c>
      <c r="D186" s="87">
        <v>72300</v>
      </c>
      <c r="E186" s="69">
        <v>0</v>
      </c>
      <c r="F186" s="69">
        <v>0</v>
      </c>
      <c r="G186" s="69">
        <v>68685</v>
      </c>
      <c r="H186" s="69">
        <v>3615</v>
      </c>
      <c r="I186" s="69">
        <v>575</v>
      </c>
      <c r="J186" s="34"/>
    </row>
    <row r="187" spans="1:10" ht="12.75">
      <c r="A187" s="11">
        <v>5</v>
      </c>
      <c r="B187" s="12" t="s">
        <v>156</v>
      </c>
      <c r="C187" s="23" t="s">
        <v>152</v>
      </c>
      <c r="D187" s="87">
        <v>72300</v>
      </c>
      <c r="E187" s="69">
        <v>0</v>
      </c>
      <c r="F187" s="69">
        <v>0</v>
      </c>
      <c r="G187" s="69">
        <v>68685</v>
      </c>
      <c r="H187" s="69">
        <v>3615</v>
      </c>
      <c r="I187" s="69">
        <v>782</v>
      </c>
      <c r="J187" s="34"/>
    </row>
    <row r="188" spans="1:10" ht="12.75">
      <c r="A188" s="11">
        <v>6</v>
      </c>
      <c r="B188" s="12" t="s">
        <v>157</v>
      </c>
      <c r="C188" s="23" t="s">
        <v>152</v>
      </c>
      <c r="D188" s="87">
        <v>72300</v>
      </c>
      <c r="E188" s="69">
        <v>0</v>
      </c>
      <c r="F188" s="69">
        <v>0</v>
      </c>
      <c r="G188" s="69">
        <v>68685</v>
      </c>
      <c r="H188" s="69">
        <v>3615</v>
      </c>
      <c r="I188" s="69">
        <v>421</v>
      </c>
      <c r="J188" s="34"/>
    </row>
    <row r="189" spans="1:10" ht="12.75">
      <c r="A189" s="11">
        <v>7</v>
      </c>
      <c r="B189" s="12" t="s">
        <v>97</v>
      </c>
      <c r="C189" s="23" t="s">
        <v>152</v>
      </c>
      <c r="D189" s="87">
        <v>72300</v>
      </c>
      <c r="E189" s="69">
        <v>0</v>
      </c>
      <c r="F189" s="69">
        <v>0</v>
      </c>
      <c r="G189" s="69">
        <v>68685</v>
      </c>
      <c r="H189" s="69">
        <v>3615</v>
      </c>
      <c r="I189" s="69">
        <v>1270</v>
      </c>
      <c r="J189" s="34"/>
    </row>
    <row r="190" spans="1:10" ht="12.75">
      <c r="A190" s="11"/>
      <c r="B190" s="21" t="s">
        <v>56</v>
      </c>
      <c r="C190" s="23"/>
      <c r="D190" s="89">
        <f aca="true" t="shared" si="20" ref="D190:I190">SUM(D183:D189)</f>
        <v>506100</v>
      </c>
      <c r="E190" s="73">
        <f t="shared" si="20"/>
        <v>0</v>
      </c>
      <c r="F190" s="73">
        <f t="shared" si="20"/>
        <v>0</v>
      </c>
      <c r="G190" s="73">
        <f t="shared" si="20"/>
        <v>480795</v>
      </c>
      <c r="H190" s="73">
        <f t="shared" si="20"/>
        <v>25305</v>
      </c>
      <c r="I190" s="73">
        <f t="shared" si="20"/>
        <v>5740</v>
      </c>
      <c r="J190" s="34"/>
    </row>
    <row r="191" spans="1:10" ht="12.75">
      <c r="A191" s="11"/>
      <c r="B191" s="21"/>
      <c r="C191" s="23"/>
      <c r="D191" s="89"/>
      <c r="E191" s="73"/>
      <c r="F191" s="73"/>
      <c r="G191" s="73"/>
      <c r="H191" s="73"/>
      <c r="I191" s="73"/>
      <c r="J191" s="34"/>
    </row>
    <row r="192" spans="1:10" ht="12.75">
      <c r="A192" s="11"/>
      <c r="B192" s="21" t="s">
        <v>217</v>
      </c>
      <c r="C192" s="23"/>
      <c r="D192" s="87"/>
      <c r="E192" s="69"/>
      <c r="F192" s="69"/>
      <c r="G192" s="69"/>
      <c r="H192" s="69"/>
      <c r="I192" s="69"/>
      <c r="J192" s="34"/>
    </row>
    <row r="193" spans="1:10" ht="25.5">
      <c r="A193" s="11">
        <v>1</v>
      </c>
      <c r="B193" s="12" t="s">
        <v>158</v>
      </c>
      <c r="C193" s="23" t="s">
        <v>159</v>
      </c>
      <c r="D193" s="87">
        <v>332460</v>
      </c>
      <c r="E193" s="69">
        <v>0</v>
      </c>
      <c r="F193" s="69">
        <v>0</v>
      </c>
      <c r="G193" s="69">
        <v>249345</v>
      </c>
      <c r="H193" s="69">
        <v>83115</v>
      </c>
      <c r="I193" s="69">
        <v>19801</v>
      </c>
      <c r="J193" s="34"/>
    </row>
    <row r="194" spans="1:10" ht="25.5">
      <c r="A194" s="11">
        <v>2</v>
      </c>
      <c r="B194" s="12" t="s">
        <v>160</v>
      </c>
      <c r="C194" s="23" t="s">
        <v>159</v>
      </c>
      <c r="D194" s="87">
        <v>166231</v>
      </c>
      <c r="E194" s="69">
        <v>0</v>
      </c>
      <c r="F194" s="69">
        <v>0</v>
      </c>
      <c r="G194" s="69">
        <v>124673</v>
      </c>
      <c r="H194" s="69">
        <v>41558</v>
      </c>
      <c r="I194" s="69">
        <v>5572</v>
      </c>
      <c r="J194" s="34"/>
    </row>
    <row r="195" spans="1:10" ht="25.5">
      <c r="A195" s="11">
        <v>3</v>
      </c>
      <c r="B195" s="12" t="s">
        <v>161</v>
      </c>
      <c r="C195" s="23" t="s">
        <v>159</v>
      </c>
      <c r="D195" s="87">
        <v>332460</v>
      </c>
      <c r="E195" s="69">
        <v>0</v>
      </c>
      <c r="F195" s="69">
        <v>0</v>
      </c>
      <c r="G195" s="69">
        <v>249345</v>
      </c>
      <c r="H195" s="69">
        <v>83115</v>
      </c>
      <c r="I195" s="69">
        <v>24511</v>
      </c>
      <c r="J195" s="34"/>
    </row>
    <row r="196" spans="1:10" ht="25.5">
      <c r="A196" s="11">
        <v>4</v>
      </c>
      <c r="B196" s="12" t="s">
        <v>162</v>
      </c>
      <c r="C196" s="23" t="s">
        <v>159</v>
      </c>
      <c r="D196" s="87">
        <v>144799</v>
      </c>
      <c r="E196" s="69">
        <v>0</v>
      </c>
      <c r="F196" s="69">
        <v>0</v>
      </c>
      <c r="G196" s="69">
        <v>108599</v>
      </c>
      <c r="H196" s="69">
        <v>36200</v>
      </c>
      <c r="I196" s="69">
        <v>3344</v>
      </c>
      <c r="J196" s="34"/>
    </row>
    <row r="197" spans="1:10" ht="25.5">
      <c r="A197" s="11">
        <v>5</v>
      </c>
      <c r="B197" s="12" t="s">
        <v>163</v>
      </c>
      <c r="C197" s="23" t="s">
        <v>159</v>
      </c>
      <c r="D197" s="87">
        <v>144799</v>
      </c>
      <c r="E197" s="69">
        <v>0</v>
      </c>
      <c r="F197" s="69">
        <v>0</v>
      </c>
      <c r="G197" s="69">
        <v>108599</v>
      </c>
      <c r="H197" s="69">
        <v>36200</v>
      </c>
      <c r="I197" s="69">
        <v>10074</v>
      </c>
      <c r="J197" s="34"/>
    </row>
    <row r="198" spans="1:10" ht="25.5">
      <c r="A198" s="11">
        <v>6</v>
      </c>
      <c r="B198" s="12" t="s">
        <v>164</v>
      </c>
      <c r="C198" s="23" t="s">
        <v>159</v>
      </c>
      <c r="D198" s="87">
        <v>137665</v>
      </c>
      <c r="E198" s="69">
        <v>0</v>
      </c>
      <c r="F198" s="69">
        <v>0</v>
      </c>
      <c r="G198" s="69">
        <v>103249</v>
      </c>
      <c r="H198" s="69">
        <v>34416</v>
      </c>
      <c r="I198" s="69">
        <v>4882</v>
      </c>
      <c r="J198" s="34"/>
    </row>
    <row r="199" spans="1:10" ht="25.5">
      <c r="A199" s="11">
        <v>7</v>
      </c>
      <c r="B199" s="12" t="s">
        <v>165</v>
      </c>
      <c r="C199" s="23" t="s">
        <v>159</v>
      </c>
      <c r="D199" s="87">
        <v>73215</v>
      </c>
      <c r="E199" s="69">
        <v>0</v>
      </c>
      <c r="F199" s="69">
        <v>0</v>
      </c>
      <c r="G199" s="69">
        <v>54911</v>
      </c>
      <c r="H199" s="69">
        <v>18304</v>
      </c>
      <c r="I199" s="69">
        <v>4906</v>
      </c>
      <c r="J199" s="34"/>
    </row>
    <row r="200" spans="1:10" ht="25.5">
      <c r="A200" s="11">
        <v>8</v>
      </c>
      <c r="B200" s="12" t="s">
        <v>166</v>
      </c>
      <c r="C200" s="23" t="s">
        <v>159</v>
      </c>
      <c r="D200" s="87">
        <v>36608</v>
      </c>
      <c r="E200" s="69">
        <v>0</v>
      </c>
      <c r="F200" s="69">
        <v>0</v>
      </c>
      <c r="G200" s="69">
        <v>27456</v>
      </c>
      <c r="H200" s="69">
        <v>9152</v>
      </c>
      <c r="I200" s="69">
        <v>2038</v>
      </c>
      <c r="J200" s="34"/>
    </row>
    <row r="201" spans="1:10" ht="25.5">
      <c r="A201" s="11">
        <v>9</v>
      </c>
      <c r="B201" s="12" t="s">
        <v>167</v>
      </c>
      <c r="C201" s="23" t="s">
        <v>159</v>
      </c>
      <c r="D201" s="87">
        <v>36608</v>
      </c>
      <c r="E201" s="69">
        <v>0</v>
      </c>
      <c r="F201" s="69">
        <v>0</v>
      </c>
      <c r="G201" s="69">
        <v>27456</v>
      </c>
      <c r="H201" s="69">
        <v>9152</v>
      </c>
      <c r="I201" s="69">
        <v>2438</v>
      </c>
      <c r="J201" s="34"/>
    </row>
    <row r="202" spans="1:10" ht="25.5">
      <c r="A202" s="11">
        <v>10</v>
      </c>
      <c r="B202" s="12" t="s">
        <v>168</v>
      </c>
      <c r="C202" s="23" t="s">
        <v>159</v>
      </c>
      <c r="D202" s="87">
        <v>264884</v>
      </c>
      <c r="E202" s="69">
        <v>0</v>
      </c>
      <c r="F202" s="69">
        <v>0</v>
      </c>
      <c r="G202" s="69">
        <v>198663</v>
      </c>
      <c r="H202" s="69">
        <v>66221</v>
      </c>
      <c r="I202" s="69">
        <v>14497</v>
      </c>
      <c r="J202" s="34"/>
    </row>
    <row r="203" spans="1:10" ht="25.5">
      <c r="A203" s="11">
        <v>11</v>
      </c>
      <c r="B203" s="12" t="s">
        <v>10</v>
      </c>
      <c r="C203" s="23" t="s">
        <v>159</v>
      </c>
      <c r="D203" s="87">
        <v>36608</v>
      </c>
      <c r="E203" s="69">
        <v>0</v>
      </c>
      <c r="F203" s="69">
        <v>0</v>
      </c>
      <c r="G203" s="69">
        <v>27456</v>
      </c>
      <c r="H203" s="69">
        <v>9152</v>
      </c>
      <c r="I203" s="69">
        <v>1722</v>
      </c>
      <c r="J203" s="34"/>
    </row>
    <row r="204" spans="1:10" ht="12.75">
      <c r="A204" s="11"/>
      <c r="B204" s="21" t="s">
        <v>56</v>
      </c>
      <c r="C204" s="23"/>
      <c r="D204" s="89">
        <f aca="true" t="shared" si="21" ref="D204:I204">SUM(D193:D203)</f>
        <v>1706337</v>
      </c>
      <c r="E204" s="73">
        <f t="shared" si="21"/>
        <v>0</v>
      </c>
      <c r="F204" s="73">
        <f t="shared" si="21"/>
        <v>0</v>
      </c>
      <c r="G204" s="73">
        <f t="shared" si="21"/>
        <v>1279752</v>
      </c>
      <c r="H204" s="73">
        <f t="shared" si="21"/>
        <v>426585</v>
      </c>
      <c r="I204" s="73">
        <f t="shared" si="21"/>
        <v>93785</v>
      </c>
      <c r="J204" s="34"/>
    </row>
    <row r="205" spans="1:10" ht="12.75">
      <c r="A205" s="11"/>
      <c r="B205" s="21"/>
      <c r="C205" s="23"/>
      <c r="D205" s="89"/>
      <c r="E205" s="73"/>
      <c r="F205" s="73"/>
      <c r="G205" s="73"/>
      <c r="H205" s="73"/>
      <c r="I205" s="73"/>
      <c r="J205" s="34"/>
    </row>
    <row r="206" spans="1:10" ht="12.75">
      <c r="A206" s="11"/>
      <c r="B206" s="21"/>
      <c r="C206" s="23"/>
      <c r="D206" s="89"/>
      <c r="E206" s="73"/>
      <c r="F206" s="73"/>
      <c r="G206" s="73"/>
      <c r="H206" s="73"/>
      <c r="I206" s="73"/>
      <c r="J206" s="34"/>
    </row>
    <row r="207" spans="1:10" ht="12.75">
      <c r="A207" s="11"/>
      <c r="B207" s="21" t="s">
        <v>218</v>
      </c>
      <c r="C207" s="23"/>
      <c r="D207" s="89"/>
      <c r="E207" s="73"/>
      <c r="F207" s="73"/>
      <c r="G207" s="73"/>
      <c r="H207" s="73"/>
      <c r="I207" s="73"/>
      <c r="J207" s="34"/>
    </row>
    <row r="208" spans="1:10" ht="12.75">
      <c r="A208" s="11">
        <v>1</v>
      </c>
      <c r="B208" s="12" t="s">
        <v>169</v>
      </c>
      <c r="C208" s="23" t="s">
        <v>170</v>
      </c>
      <c r="D208" s="87">
        <v>212625</v>
      </c>
      <c r="E208" s="69">
        <v>0</v>
      </c>
      <c r="F208" s="69">
        <v>0</v>
      </c>
      <c r="G208" s="69">
        <f>D208*95/100</f>
        <v>201993.75</v>
      </c>
      <c r="H208" s="69">
        <f>D208*5/100</f>
        <v>10631.25</v>
      </c>
      <c r="I208" s="69">
        <f>H208*J208/100</f>
        <v>0</v>
      </c>
      <c r="J208" s="34"/>
    </row>
    <row r="209" spans="1:10" ht="12.75">
      <c r="A209" s="11">
        <v>2</v>
      </c>
      <c r="B209" s="12" t="s">
        <v>171</v>
      </c>
      <c r="C209" s="23" t="s">
        <v>170</v>
      </c>
      <c r="D209" s="87">
        <v>210204</v>
      </c>
      <c r="E209" s="69">
        <v>0</v>
      </c>
      <c r="F209" s="69">
        <v>0</v>
      </c>
      <c r="G209" s="69">
        <f aca="true" t="shared" si="22" ref="G209:G214">D209*95/100</f>
        <v>199693.8</v>
      </c>
      <c r="H209" s="69">
        <f aca="true" t="shared" si="23" ref="H209:H214">D209*5/100</f>
        <v>10510.2</v>
      </c>
      <c r="I209" s="69">
        <f aca="true" t="shared" si="24" ref="I209:I221">H209*J209/100</f>
        <v>0</v>
      </c>
      <c r="J209" s="34"/>
    </row>
    <row r="210" spans="1:10" ht="12.75">
      <c r="A210" s="11">
        <v>3</v>
      </c>
      <c r="B210" s="12" t="s">
        <v>172</v>
      </c>
      <c r="C210" s="23" t="s">
        <v>170</v>
      </c>
      <c r="D210" s="87">
        <v>454625</v>
      </c>
      <c r="E210" s="69">
        <v>0</v>
      </c>
      <c r="F210" s="69">
        <v>0</v>
      </c>
      <c r="G210" s="69">
        <f t="shared" si="22"/>
        <v>431893.75</v>
      </c>
      <c r="H210" s="69">
        <f t="shared" si="23"/>
        <v>22731.25</v>
      </c>
      <c r="I210" s="69">
        <f t="shared" si="24"/>
        <v>0</v>
      </c>
      <c r="J210" s="34"/>
    </row>
    <row r="211" spans="1:10" ht="12.75">
      <c r="A211" s="11">
        <v>4</v>
      </c>
      <c r="B211" s="12" t="s">
        <v>173</v>
      </c>
      <c r="C211" s="23" t="s">
        <v>170</v>
      </c>
      <c r="D211" s="87">
        <v>452431</v>
      </c>
      <c r="E211" s="69">
        <v>0</v>
      </c>
      <c r="F211" s="69">
        <v>0</v>
      </c>
      <c r="G211" s="69">
        <f t="shared" si="22"/>
        <v>429809.45</v>
      </c>
      <c r="H211" s="69">
        <f t="shared" si="23"/>
        <v>22621.55</v>
      </c>
      <c r="I211" s="69">
        <f t="shared" si="24"/>
        <v>0</v>
      </c>
      <c r="J211" s="34"/>
    </row>
    <row r="212" spans="1:10" ht="12.75">
      <c r="A212" s="11">
        <v>5</v>
      </c>
      <c r="B212" s="12" t="s">
        <v>174</v>
      </c>
      <c r="C212" s="23" t="s">
        <v>170</v>
      </c>
      <c r="D212" s="87">
        <v>343478</v>
      </c>
      <c r="E212" s="69">
        <v>0</v>
      </c>
      <c r="F212" s="69">
        <v>0</v>
      </c>
      <c r="G212" s="69">
        <f t="shared" si="22"/>
        <v>326304.1</v>
      </c>
      <c r="H212" s="69">
        <f t="shared" si="23"/>
        <v>17173.9</v>
      </c>
      <c r="I212" s="69">
        <f t="shared" si="24"/>
        <v>0</v>
      </c>
      <c r="J212" s="34"/>
    </row>
    <row r="213" spans="1:10" ht="12.75">
      <c r="A213" s="11">
        <v>6</v>
      </c>
      <c r="B213" s="12" t="s">
        <v>175</v>
      </c>
      <c r="C213" s="23" t="s">
        <v>170</v>
      </c>
      <c r="D213" s="87">
        <v>148888</v>
      </c>
      <c r="E213" s="69">
        <v>0</v>
      </c>
      <c r="F213" s="69">
        <v>0</v>
      </c>
      <c r="G213" s="69">
        <f t="shared" si="22"/>
        <v>141443.6</v>
      </c>
      <c r="H213" s="69">
        <f t="shared" si="23"/>
        <v>7444.4</v>
      </c>
      <c r="I213" s="69">
        <f t="shared" si="24"/>
        <v>0</v>
      </c>
      <c r="J213" s="34"/>
    </row>
    <row r="214" spans="1:10" ht="12.75">
      <c r="A214" s="11">
        <v>7</v>
      </c>
      <c r="B214" s="12" t="s">
        <v>176</v>
      </c>
      <c r="C214" s="23" t="s">
        <v>170</v>
      </c>
      <c r="D214" s="87">
        <v>853183</v>
      </c>
      <c r="E214" s="69">
        <v>0</v>
      </c>
      <c r="F214" s="69">
        <v>0</v>
      </c>
      <c r="G214" s="69">
        <f t="shared" si="22"/>
        <v>810523.85</v>
      </c>
      <c r="H214" s="69">
        <f t="shared" si="23"/>
        <v>42659.15</v>
      </c>
      <c r="I214" s="69">
        <f t="shared" si="24"/>
        <v>0</v>
      </c>
      <c r="J214" s="34"/>
    </row>
    <row r="215" spans="1:10" ht="12.75">
      <c r="A215" s="11">
        <v>8</v>
      </c>
      <c r="B215" s="12" t="s">
        <v>177</v>
      </c>
      <c r="C215" s="23" t="s">
        <v>170</v>
      </c>
      <c r="D215" s="87">
        <v>23980</v>
      </c>
      <c r="E215" s="69">
        <v>0</v>
      </c>
      <c r="F215" s="69">
        <v>0</v>
      </c>
      <c r="G215" s="69">
        <f aca="true" t="shared" si="25" ref="G215:G220">D215*100/100</f>
        <v>23980</v>
      </c>
      <c r="H215" s="69">
        <v>0</v>
      </c>
      <c r="I215" s="69">
        <f t="shared" si="24"/>
        <v>0</v>
      </c>
      <c r="J215" s="34"/>
    </row>
    <row r="216" spans="1:10" ht="51">
      <c r="A216" s="11">
        <v>9</v>
      </c>
      <c r="B216" s="23" t="s">
        <v>178</v>
      </c>
      <c r="C216" s="23" t="s">
        <v>170</v>
      </c>
      <c r="D216" s="87">
        <v>98657</v>
      </c>
      <c r="E216" s="69">
        <v>0</v>
      </c>
      <c r="F216" s="69">
        <v>0</v>
      </c>
      <c r="G216" s="69">
        <f t="shared" si="25"/>
        <v>98657</v>
      </c>
      <c r="H216" s="69">
        <v>0</v>
      </c>
      <c r="I216" s="69">
        <f t="shared" si="24"/>
        <v>0</v>
      </c>
      <c r="J216" s="34"/>
    </row>
    <row r="217" spans="1:10" ht="38.25">
      <c r="A217" s="11">
        <v>10</v>
      </c>
      <c r="B217" s="23" t="s">
        <v>179</v>
      </c>
      <c r="C217" s="23" t="s">
        <v>170</v>
      </c>
      <c r="D217" s="87">
        <v>431736</v>
      </c>
      <c r="E217" s="69">
        <v>0</v>
      </c>
      <c r="F217" s="69">
        <v>0</v>
      </c>
      <c r="G217" s="69">
        <f t="shared" si="25"/>
        <v>431736</v>
      </c>
      <c r="H217" s="69">
        <v>0</v>
      </c>
      <c r="I217" s="69">
        <f t="shared" si="24"/>
        <v>0</v>
      </c>
      <c r="J217" s="34"/>
    </row>
    <row r="218" spans="1:10" ht="12.75">
      <c r="A218" s="11">
        <v>11</v>
      </c>
      <c r="B218" s="12" t="s">
        <v>180</v>
      </c>
      <c r="C218" s="23" t="s">
        <v>170</v>
      </c>
      <c r="D218" s="87">
        <v>25552</v>
      </c>
      <c r="E218" s="69">
        <v>0</v>
      </c>
      <c r="F218" s="69">
        <v>0</v>
      </c>
      <c r="G218" s="69">
        <f t="shared" si="25"/>
        <v>25552</v>
      </c>
      <c r="H218" s="69">
        <v>0</v>
      </c>
      <c r="I218" s="69">
        <f t="shared" si="24"/>
        <v>0</v>
      </c>
      <c r="J218" s="34"/>
    </row>
    <row r="219" spans="1:10" ht="12.75">
      <c r="A219" s="11">
        <v>12</v>
      </c>
      <c r="B219" s="12" t="s">
        <v>181</v>
      </c>
      <c r="C219" s="23" t="s">
        <v>170</v>
      </c>
      <c r="D219" s="87">
        <v>99858</v>
      </c>
      <c r="E219" s="69">
        <v>0</v>
      </c>
      <c r="F219" s="69">
        <v>0</v>
      </c>
      <c r="G219" s="69">
        <f t="shared" si="25"/>
        <v>99858</v>
      </c>
      <c r="H219" s="69">
        <v>0</v>
      </c>
      <c r="I219" s="69">
        <f t="shared" si="24"/>
        <v>0</v>
      </c>
      <c r="J219" s="34"/>
    </row>
    <row r="220" spans="1:10" ht="12.75">
      <c r="A220" s="11">
        <v>13</v>
      </c>
      <c r="B220" s="12" t="s">
        <v>182</v>
      </c>
      <c r="C220" s="23" t="s">
        <v>170</v>
      </c>
      <c r="D220" s="87">
        <v>132682</v>
      </c>
      <c r="E220" s="69">
        <v>0</v>
      </c>
      <c r="F220" s="69">
        <v>0</v>
      </c>
      <c r="G220" s="69">
        <f t="shared" si="25"/>
        <v>132682</v>
      </c>
      <c r="H220" s="69">
        <v>0</v>
      </c>
      <c r="I220" s="69">
        <f t="shared" si="24"/>
        <v>0</v>
      </c>
      <c r="J220" s="34"/>
    </row>
    <row r="221" spans="1:10" ht="12.75">
      <c r="A221" s="11">
        <v>14</v>
      </c>
      <c r="B221" s="12" t="s">
        <v>140</v>
      </c>
      <c r="C221" s="23" t="s">
        <v>170</v>
      </c>
      <c r="D221" s="87">
        <v>551979</v>
      </c>
      <c r="E221" s="69">
        <v>0</v>
      </c>
      <c r="F221" s="69">
        <v>0</v>
      </c>
      <c r="G221" s="69">
        <f>D221*95/100</f>
        <v>524380.05</v>
      </c>
      <c r="H221" s="69">
        <f>D221*5/100</f>
        <v>27598.95</v>
      </c>
      <c r="I221" s="69">
        <f t="shared" si="24"/>
        <v>0</v>
      </c>
      <c r="J221" s="34"/>
    </row>
    <row r="222" spans="1:10" ht="25.5">
      <c r="A222" s="11">
        <v>15</v>
      </c>
      <c r="B222" s="23" t="s">
        <v>224</v>
      </c>
      <c r="C222" s="23" t="s">
        <v>170</v>
      </c>
      <c r="D222" s="87">
        <v>202000</v>
      </c>
      <c r="E222" s="69">
        <v>0</v>
      </c>
      <c r="F222" s="69">
        <v>0</v>
      </c>
      <c r="G222" s="69">
        <f>D222*100/100</f>
        <v>202000</v>
      </c>
      <c r="H222" s="69">
        <v>0</v>
      </c>
      <c r="I222" s="69">
        <v>0</v>
      </c>
      <c r="J222" s="34"/>
    </row>
    <row r="223" spans="1:10" ht="12.75">
      <c r="A223" s="11">
        <v>16</v>
      </c>
      <c r="B223" s="12" t="s">
        <v>225</v>
      </c>
      <c r="C223" s="23" t="s">
        <v>170</v>
      </c>
      <c r="D223" s="87">
        <v>230600</v>
      </c>
      <c r="E223" s="69">
        <v>0</v>
      </c>
      <c r="F223" s="69">
        <v>0</v>
      </c>
      <c r="G223" s="69">
        <f>D223*100/100</f>
        <v>230600</v>
      </c>
      <c r="H223" s="69">
        <v>0</v>
      </c>
      <c r="I223" s="69">
        <v>0</v>
      </c>
      <c r="J223" s="34"/>
    </row>
    <row r="224" spans="1:10" ht="12.75">
      <c r="A224" s="11">
        <v>17</v>
      </c>
      <c r="B224" s="12" t="s">
        <v>223</v>
      </c>
      <c r="C224" s="23" t="s">
        <v>170</v>
      </c>
      <c r="D224" s="87">
        <v>198338</v>
      </c>
      <c r="E224" s="69">
        <v>0</v>
      </c>
      <c r="F224" s="69">
        <v>0</v>
      </c>
      <c r="G224" s="69">
        <f>D224*95/100</f>
        <v>188421.1</v>
      </c>
      <c r="H224" s="69">
        <f>D224*5/100</f>
        <v>9916.9</v>
      </c>
      <c r="I224" s="69">
        <v>0</v>
      </c>
      <c r="J224" s="34"/>
    </row>
    <row r="225" spans="1:10" ht="12.75">
      <c r="A225" s="11"/>
      <c r="B225" s="21" t="s">
        <v>56</v>
      </c>
      <c r="C225" s="23"/>
      <c r="D225" s="89">
        <f aca="true" t="shared" si="26" ref="D225:I225">SUM(D208:D224)</f>
        <v>4670816</v>
      </c>
      <c r="E225" s="73">
        <f t="shared" si="26"/>
        <v>0</v>
      </c>
      <c r="F225" s="73">
        <f t="shared" si="26"/>
        <v>0</v>
      </c>
      <c r="G225" s="73">
        <f t="shared" si="26"/>
        <v>4499528.45</v>
      </c>
      <c r="H225" s="73">
        <f t="shared" si="26"/>
        <v>171287.55</v>
      </c>
      <c r="I225" s="73">
        <f t="shared" si="26"/>
        <v>0</v>
      </c>
      <c r="J225" s="34"/>
    </row>
    <row r="226" spans="1:10" ht="12.75">
      <c r="A226" s="11"/>
      <c r="B226" s="21"/>
      <c r="C226" s="23"/>
      <c r="D226" s="89"/>
      <c r="E226" s="73"/>
      <c r="F226" s="73"/>
      <c r="G226" s="73"/>
      <c r="H226" s="73"/>
      <c r="I226" s="73"/>
      <c r="J226" s="34"/>
    </row>
    <row r="227" spans="1:10" ht="12.75">
      <c r="A227" s="11"/>
      <c r="B227" s="21" t="s">
        <v>219</v>
      </c>
      <c r="C227" s="23"/>
      <c r="D227" s="89"/>
      <c r="E227" s="73"/>
      <c r="F227" s="73"/>
      <c r="G227" s="73"/>
      <c r="H227" s="73"/>
      <c r="I227" s="73"/>
      <c r="J227" s="34"/>
    </row>
    <row r="228" spans="1:10" ht="28.5" customHeight="1">
      <c r="A228" s="11">
        <v>1</v>
      </c>
      <c r="B228" s="12" t="s">
        <v>184</v>
      </c>
      <c r="C228" s="23" t="s">
        <v>183</v>
      </c>
      <c r="D228" s="87">
        <v>650375</v>
      </c>
      <c r="E228" s="69">
        <v>0</v>
      </c>
      <c r="F228" s="69">
        <v>0</v>
      </c>
      <c r="G228" s="69">
        <v>455263</v>
      </c>
      <c r="H228" s="69">
        <v>195112</v>
      </c>
      <c r="I228" s="69">
        <v>38107</v>
      </c>
      <c r="J228" s="34"/>
    </row>
    <row r="229" spans="1:10" ht="25.5" customHeight="1">
      <c r="A229" s="11">
        <v>2</v>
      </c>
      <c r="B229" s="12" t="s">
        <v>185</v>
      </c>
      <c r="C229" s="23" t="s">
        <v>183</v>
      </c>
      <c r="D229" s="87">
        <v>628650</v>
      </c>
      <c r="E229" s="69">
        <v>0</v>
      </c>
      <c r="F229" s="69">
        <v>0</v>
      </c>
      <c r="G229" s="69">
        <v>440055</v>
      </c>
      <c r="H229" s="69">
        <v>188595</v>
      </c>
      <c r="I229" s="69">
        <v>54169</v>
      </c>
      <c r="J229" s="34"/>
    </row>
    <row r="230" spans="1:10" ht="24" customHeight="1">
      <c r="A230" s="11">
        <v>3</v>
      </c>
      <c r="B230" s="12" t="s">
        <v>186</v>
      </c>
      <c r="C230" s="23" t="s">
        <v>183</v>
      </c>
      <c r="D230" s="87">
        <v>620015</v>
      </c>
      <c r="E230" s="69">
        <v>0</v>
      </c>
      <c r="F230" s="69">
        <v>0</v>
      </c>
      <c r="G230" s="69">
        <v>434011</v>
      </c>
      <c r="H230" s="69">
        <v>186004</v>
      </c>
      <c r="I230" s="69">
        <v>34111</v>
      </c>
      <c r="J230" s="34"/>
    </row>
    <row r="231" spans="1:10" ht="23.25" customHeight="1">
      <c r="A231" s="11">
        <v>4</v>
      </c>
      <c r="B231" s="12" t="s">
        <v>187</v>
      </c>
      <c r="C231" s="23" t="s">
        <v>183</v>
      </c>
      <c r="D231" s="87">
        <v>595650</v>
      </c>
      <c r="E231" s="69">
        <v>0</v>
      </c>
      <c r="F231" s="69">
        <v>0</v>
      </c>
      <c r="G231" s="69">
        <v>416955</v>
      </c>
      <c r="H231" s="69">
        <v>178695</v>
      </c>
      <c r="I231" s="69">
        <v>41837</v>
      </c>
      <c r="J231" s="34"/>
    </row>
    <row r="232" spans="1:10" ht="25.5" customHeight="1">
      <c r="A232" s="11" t="s">
        <v>188</v>
      </c>
      <c r="B232" s="12" t="s">
        <v>210</v>
      </c>
      <c r="C232" s="23" t="s">
        <v>183</v>
      </c>
      <c r="D232" s="87">
        <v>444455</v>
      </c>
      <c r="E232" s="69">
        <v>0</v>
      </c>
      <c r="F232" s="69">
        <v>0</v>
      </c>
      <c r="G232" s="69">
        <v>311119</v>
      </c>
      <c r="H232" s="69">
        <v>133336</v>
      </c>
      <c r="I232" s="69">
        <v>26845</v>
      </c>
      <c r="J232" s="34"/>
    </row>
    <row r="233" spans="1:10" ht="22.5" customHeight="1">
      <c r="A233" s="11" t="s">
        <v>189</v>
      </c>
      <c r="B233" s="12" t="s">
        <v>190</v>
      </c>
      <c r="C233" s="23" t="s">
        <v>183</v>
      </c>
      <c r="D233" s="87">
        <v>514250</v>
      </c>
      <c r="E233" s="69">
        <v>0</v>
      </c>
      <c r="F233" s="69">
        <v>0</v>
      </c>
      <c r="G233" s="69">
        <v>359975</v>
      </c>
      <c r="H233" s="69">
        <v>154275</v>
      </c>
      <c r="I233" s="69">
        <v>24890</v>
      </c>
      <c r="J233" s="34"/>
    </row>
    <row r="234" spans="1:10" ht="25.5" customHeight="1">
      <c r="A234" s="11" t="s">
        <v>191</v>
      </c>
      <c r="B234" s="12" t="s">
        <v>192</v>
      </c>
      <c r="C234" s="23" t="s">
        <v>183</v>
      </c>
      <c r="D234" s="87">
        <v>394900</v>
      </c>
      <c r="E234" s="69">
        <v>0</v>
      </c>
      <c r="F234" s="69">
        <v>0</v>
      </c>
      <c r="G234" s="69">
        <v>276430</v>
      </c>
      <c r="H234" s="69">
        <v>118470</v>
      </c>
      <c r="I234" s="69">
        <v>16435</v>
      </c>
      <c r="J234" s="34"/>
    </row>
    <row r="235" spans="1:10" ht="24" customHeight="1">
      <c r="A235" s="11">
        <v>8</v>
      </c>
      <c r="B235" s="12" t="s">
        <v>193</v>
      </c>
      <c r="C235" s="23" t="s">
        <v>183</v>
      </c>
      <c r="D235" s="87">
        <v>517000</v>
      </c>
      <c r="E235" s="69">
        <v>0</v>
      </c>
      <c r="F235" s="69">
        <v>0</v>
      </c>
      <c r="G235" s="69">
        <v>361900</v>
      </c>
      <c r="H235" s="69">
        <v>155100</v>
      </c>
      <c r="I235" s="69">
        <v>25662</v>
      </c>
      <c r="J235" s="34"/>
    </row>
    <row r="236" spans="1:10" ht="27" customHeight="1">
      <c r="A236" s="11">
        <v>9</v>
      </c>
      <c r="B236" s="12" t="s">
        <v>194</v>
      </c>
      <c r="C236" s="23" t="s">
        <v>183</v>
      </c>
      <c r="D236" s="87">
        <v>192500</v>
      </c>
      <c r="E236" s="69">
        <v>0</v>
      </c>
      <c r="F236" s="69">
        <v>0</v>
      </c>
      <c r="G236" s="69">
        <v>134750</v>
      </c>
      <c r="H236" s="69">
        <v>57750</v>
      </c>
      <c r="I236" s="69">
        <v>7469</v>
      </c>
      <c r="J236" s="34"/>
    </row>
    <row r="237" spans="1:10" ht="25.5" customHeight="1">
      <c r="A237" s="11">
        <v>10</v>
      </c>
      <c r="B237" s="12" t="s">
        <v>195</v>
      </c>
      <c r="C237" s="23" t="s">
        <v>183</v>
      </c>
      <c r="D237" s="87">
        <v>165000</v>
      </c>
      <c r="E237" s="69">
        <v>0</v>
      </c>
      <c r="F237" s="69">
        <v>0</v>
      </c>
      <c r="G237" s="69">
        <v>115500</v>
      </c>
      <c r="H237" s="69">
        <v>49500</v>
      </c>
      <c r="I237" s="69">
        <v>7723</v>
      </c>
      <c r="J237" s="34"/>
    </row>
    <row r="238" spans="1:10" ht="28.5" customHeight="1">
      <c r="A238" s="11">
        <v>11</v>
      </c>
      <c r="B238" s="12" t="s">
        <v>211</v>
      </c>
      <c r="C238" s="23" t="s">
        <v>183</v>
      </c>
      <c r="D238" s="87">
        <v>63250</v>
      </c>
      <c r="E238" s="69">
        <v>0</v>
      </c>
      <c r="F238" s="69">
        <v>0</v>
      </c>
      <c r="G238" s="69">
        <v>44275</v>
      </c>
      <c r="H238" s="69">
        <v>18975</v>
      </c>
      <c r="I238" s="69">
        <v>2876</v>
      </c>
      <c r="J238" s="34"/>
    </row>
    <row r="239" spans="1:10" ht="12.75">
      <c r="A239" s="11"/>
      <c r="B239" s="21" t="s">
        <v>56</v>
      </c>
      <c r="C239" s="23"/>
      <c r="D239" s="89">
        <f aca="true" t="shared" si="27" ref="D239:I239">SUM(D228:D238)</f>
        <v>4786045</v>
      </c>
      <c r="E239" s="73">
        <f t="shared" si="27"/>
        <v>0</v>
      </c>
      <c r="F239" s="73">
        <f t="shared" si="27"/>
        <v>0</v>
      </c>
      <c r="G239" s="73">
        <f t="shared" si="27"/>
        <v>3350233</v>
      </c>
      <c r="H239" s="73">
        <f t="shared" si="27"/>
        <v>1435812</v>
      </c>
      <c r="I239" s="73">
        <f t="shared" si="27"/>
        <v>280124</v>
      </c>
      <c r="J239" s="34"/>
    </row>
    <row r="240" spans="1:12" ht="11.25" customHeight="1">
      <c r="A240" s="11"/>
      <c r="B240" s="12"/>
      <c r="C240" s="12"/>
      <c r="D240" s="87"/>
      <c r="E240" s="69"/>
      <c r="F240" s="69"/>
      <c r="G240" s="69"/>
      <c r="H240" s="69"/>
      <c r="I240" s="69"/>
      <c r="J240" s="34"/>
      <c r="L240" s="33"/>
    </row>
    <row r="241" spans="1:19" s="22" customFormat="1" ht="12.75">
      <c r="A241" s="20"/>
      <c r="B241" s="21" t="s">
        <v>213</v>
      </c>
      <c r="C241" s="21"/>
      <c r="D241" s="89">
        <v>82482288</v>
      </c>
      <c r="E241" s="73">
        <v>43468801</v>
      </c>
      <c r="F241" s="73">
        <v>1635923</v>
      </c>
      <c r="G241" s="73">
        <v>31212040.45</v>
      </c>
      <c r="H241" s="73">
        <v>6165523.55</v>
      </c>
      <c r="I241" s="73">
        <v>1637960.2130898987</v>
      </c>
      <c r="J241" s="34">
        <f>SUM(J13:J203)</f>
        <v>43707518</v>
      </c>
      <c r="K241" s="40">
        <f>SUM(K13:K203)</f>
        <v>38615592</v>
      </c>
      <c r="L241" s="40">
        <f>SUM(L13:L203)</f>
        <v>1453275</v>
      </c>
      <c r="M241" s="40">
        <f>SUM(M13:M203)</f>
        <v>1453275</v>
      </c>
      <c r="N241" s="40">
        <f>SUM(N13:N203)</f>
        <v>2185376</v>
      </c>
      <c r="O241" s="36"/>
      <c r="P241" s="36"/>
      <c r="Q241" s="36"/>
      <c r="R241" s="36"/>
      <c r="S241" s="36"/>
    </row>
    <row r="242" spans="1:19" s="22" customFormat="1" ht="12.75">
      <c r="A242" s="24"/>
      <c r="D242" s="91"/>
      <c r="E242" s="75"/>
      <c r="F242" s="75"/>
      <c r="G242" s="75"/>
      <c r="H242" s="75"/>
      <c r="I242" s="75"/>
      <c r="J242" s="36"/>
      <c r="K242" s="41"/>
      <c r="L242" s="36"/>
      <c r="M242" s="36"/>
      <c r="N242" s="36"/>
      <c r="O242" s="36"/>
      <c r="P242" s="36"/>
      <c r="Q242" s="36"/>
      <c r="R242" s="36"/>
      <c r="S242" s="36"/>
    </row>
    <row r="243" spans="1:19" s="22" customFormat="1" ht="12.75">
      <c r="A243" s="24"/>
      <c r="D243" s="91"/>
      <c r="E243" s="75"/>
      <c r="F243" s="75"/>
      <c r="G243" s="75"/>
      <c r="H243" s="75"/>
      <c r="I243" s="75"/>
      <c r="J243" s="42"/>
      <c r="K243" s="42"/>
      <c r="L243" s="42"/>
      <c r="M243" s="42"/>
      <c r="N243" s="42"/>
      <c r="O243" s="36"/>
      <c r="P243" s="36"/>
      <c r="Q243" s="36"/>
      <c r="R243" s="36"/>
      <c r="S243" s="36"/>
    </row>
    <row r="244" spans="1:19" s="22" customFormat="1" ht="12.75">
      <c r="A244" s="24"/>
      <c r="D244" s="91"/>
      <c r="E244" s="75"/>
      <c r="F244" s="75"/>
      <c r="G244" s="75"/>
      <c r="H244" s="75"/>
      <c r="I244" s="75"/>
      <c r="J244" s="36"/>
      <c r="K244" s="36"/>
      <c r="L244" s="36"/>
      <c r="M244" s="36"/>
      <c r="N244" s="36"/>
      <c r="O244" s="36"/>
      <c r="P244" s="36"/>
      <c r="Q244" s="36"/>
      <c r="R244" s="36"/>
      <c r="S244" s="36"/>
    </row>
    <row r="245" spans="9:10" ht="12.75">
      <c r="I245" s="76"/>
      <c r="J245" s="33"/>
    </row>
    <row r="246" ht="6.75" customHeight="1"/>
    <row r="247" spans="2:7" ht="12.75">
      <c r="B247" s="22" t="s">
        <v>198</v>
      </c>
      <c r="C247" s="22"/>
      <c r="D247" s="92"/>
      <c r="E247" s="77"/>
      <c r="F247" s="77"/>
      <c r="G247" s="77" t="s">
        <v>199</v>
      </c>
    </row>
    <row r="250" spans="2:3" ht="13.5">
      <c r="B250" s="28" t="s">
        <v>227</v>
      </c>
      <c r="C250" s="25"/>
    </row>
    <row r="251" spans="2:4" ht="51">
      <c r="B251" s="27" t="s">
        <v>228</v>
      </c>
      <c r="C251" s="25" t="s">
        <v>233</v>
      </c>
      <c r="D251" s="78" t="s">
        <v>229</v>
      </c>
    </row>
    <row r="252" spans="2:4" ht="25.5">
      <c r="B252" s="27" t="s">
        <v>230</v>
      </c>
      <c r="C252" s="25" t="s">
        <v>232</v>
      </c>
      <c r="D252" s="78" t="s">
        <v>231</v>
      </c>
    </row>
    <row r="265" ht="12.75">
      <c r="B265" s="10" t="s">
        <v>236</v>
      </c>
    </row>
    <row r="266" ht="12.75">
      <c r="B266" s="10" t="s">
        <v>237</v>
      </c>
    </row>
    <row r="271" spans="1:9" ht="12.75">
      <c r="A271" s="11"/>
      <c r="B271" s="12" t="s">
        <v>241</v>
      </c>
      <c r="C271" s="12"/>
      <c r="D271" s="93"/>
      <c r="E271" s="62"/>
      <c r="F271" s="62"/>
      <c r="G271" s="62"/>
      <c r="H271" s="62"/>
      <c r="I271" s="62"/>
    </row>
    <row r="272" spans="1:9" ht="12.75">
      <c r="A272" s="11"/>
      <c r="B272" s="12" t="s">
        <v>238</v>
      </c>
      <c r="C272" s="12"/>
      <c r="D272" s="87">
        <f aca="true" t="shared" si="28" ref="D272:I272">SUM(D13:D44)</f>
        <v>28363231</v>
      </c>
      <c r="E272" s="87">
        <f t="shared" si="28"/>
        <v>25058914</v>
      </c>
      <c r="F272" s="87">
        <f t="shared" si="28"/>
        <v>943076</v>
      </c>
      <c r="G272" s="87">
        <f t="shared" si="28"/>
        <v>943076</v>
      </c>
      <c r="H272" s="87">
        <f t="shared" si="28"/>
        <v>1418165</v>
      </c>
      <c r="I272" s="87">
        <f t="shared" si="28"/>
        <v>457911.8730898988</v>
      </c>
    </row>
    <row r="273" spans="1:9" ht="12.75">
      <c r="A273" s="11"/>
      <c r="B273" s="12" t="s">
        <v>239</v>
      </c>
      <c r="C273" s="12"/>
      <c r="D273" s="87">
        <f aca="true" t="shared" si="29" ref="D273:I273">SUM(D78:D96)</f>
        <v>12047056</v>
      </c>
      <c r="E273" s="87">
        <f t="shared" si="29"/>
        <v>10643575</v>
      </c>
      <c r="F273" s="87">
        <f t="shared" si="29"/>
        <v>400567</v>
      </c>
      <c r="G273" s="87">
        <f t="shared" si="29"/>
        <v>400567</v>
      </c>
      <c r="H273" s="87">
        <f t="shared" si="29"/>
        <v>602347</v>
      </c>
      <c r="I273" s="87">
        <f t="shared" si="29"/>
        <v>156618</v>
      </c>
    </row>
    <row r="274" spans="1:9" ht="12.75">
      <c r="A274" s="11"/>
      <c r="B274" s="12" t="s">
        <v>240</v>
      </c>
      <c r="C274" s="12"/>
      <c r="D274" s="87">
        <f aca="true" t="shared" si="30" ref="D274:I274">SUM(D136:D138)</f>
        <v>3297231</v>
      </c>
      <c r="E274" s="87">
        <f t="shared" si="30"/>
        <v>2913103</v>
      </c>
      <c r="F274" s="87">
        <f t="shared" si="30"/>
        <v>109632</v>
      </c>
      <c r="G274" s="87">
        <f t="shared" si="30"/>
        <v>109632</v>
      </c>
      <c r="H274" s="87">
        <f t="shared" si="30"/>
        <v>164864</v>
      </c>
      <c r="I274" s="87">
        <f t="shared" si="30"/>
        <v>90894</v>
      </c>
    </row>
    <row r="275" spans="1:9" ht="12.75">
      <c r="A275" s="11"/>
      <c r="B275" s="12" t="s">
        <v>65</v>
      </c>
      <c r="C275" s="12"/>
      <c r="D275" s="87">
        <f aca="true" t="shared" si="31" ref="D275:I275">D272+D273+D274</f>
        <v>43707518</v>
      </c>
      <c r="E275" s="87">
        <f t="shared" si="31"/>
        <v>38615592</v>
      </c>
      <c r="F275" s="87">
        <f t="shared" si="31"/>
        <v>1453275</v>
      </c>
      <c r="G275" s="87">
        <f t="shared" si="31"/>
        <v>1453275</v>
      </c>
      <c r="H275" s="87">
        <f t="shared" si="31"/>
        <v>2185376</v>
      </c>
      <c r="I275" s="87">
        <f t="shared" si="31"/>
        <v>705423.8730898988</v>
      </c>
    </row>
    <row r="276" spans="1:9" ht="12.75">
      <c r="A276" s="11"/>
      <c r="B276" s="12"/>
      <c r="C276" s="12"/>
      <c r="D276" s="93"/>
      <c r="E276" s="62"/>
      <c r="F276" s="62"/>
      <c r="G276" s="62"/>
      <c r="H276" s="62"/>
      <c r="I276" s="62"/>
    </row>
    <row r="277" spans="1:9" ht="12.75">
      <c r="A277" s="11"/>
      <c r="B277" s="12"/>
      <c r="C277" s="12"/>
      <c r="D277" s="93"/>
      <c r="E277" s="62"/>
      <c r="F277" s="62"/>
      <c r="G277" s="62"/>
      <c r="H277" s="62"/>
      <c r="I277" s="62"/>
    </row>
    <row r="278" spans="1:9" ht="12.75">
      <c r="A278" s="11"/>
      <c r="B278" s="12"/>
      <c r="C278" s="12"/>
      <c r="D278" s="93"/>
      <c r="E278" s="62"/>
      <c r="F278" s="62"/>
      <c r="G278" s="62"/>
      <c r="H278" s="62"/>
      <c r="I278" s="62"/>
    </row>
    <row r="279" spans="1:9" ht="12.75">
      <c r="A279" s="11"/>
      <c r="B279" s="12"/>
      <c r="C279" s="12"/>
      <c r="D279" s="93"/>
      <c r="E279" s="62"/>
      <c r="F279" s="62"/>
      <c r="G279" s="62"/>
      <c r="H279" s="62"/>
      <c r="I279" s="62"/>
    </row>
    <row r="280" spans="1:9" ht="12.75">
      <c r="A280" s="11"/>
      <c r="B280" s="12"/>
      <c r="C280" s="12"/>
      <c r="D280" s="93"/>
      <c r="E280" s="62"/>
      <c r="F280" s="62"/>
      <c r="G280" s="62"/>
      <c r="H280" s="62"/>
      <c r="I280" s="62"/>
    </row>
    <row r="281" spans="1:9" ht="12.75">
      <c r="A281" s="11"/>
      <c r="B281" s="12"/>
      <c r="C281" s="12"/>
      <c r="D281" s="93"/>
      <c r="E281" s="62"/>
      <c r="F281" s="62"/>
      <c r="G281" s="62"/>
      <c r="H281" s="62"/>
      <c r="I281" s="62"/>
    </row>
    <row r="282" spans="1:9" ht="12.75">
      <c r="A282" s="11"/>
      <c r="B282" s="12"/>
      <c r="C282" s="12"/>
      <c r="D282" s="93"/>
      <c r="E282" s="62"/>
      <c r="F282" s="62"/>
      <c r="G282" s="62"/>
      <c r="H282" s="62"/>
      <c r="I282" s="62"/>
    </row>
    <row r="283" spans="1:9" ht="12.75">
      <c r="A283" s="11"/>
      <c r="B283" s="12"/>
      <c r="C283" s="12"/>
      <c r="D283" s="93"/>
      <c r="E283" s="62"/>
      <c r="F283" s="62"/>
      <c r="G283" s="62"/>
      <c r="H283" s="62"/>
      <c r="I283" s="62"/>
    </row>
  </sheetData>
  <mergeCells count="7">
    <mergeCell ref="A135:B135"/>
    <mergeCell ref="A77:B77"/>
    <mergeCell ref="A11:B11"/>
    <mergeCell ref="A7:I7"/>
    <mergeCell ref="B9:B10"/>
    <mergeCell ref="D9:D10"/>
    <mergeCell ref="E9:H9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2010-09-09T10:01:30Z</cp:lastPrinted>
  <dcterms:created xsi:type="dcterms:W3CDTF">2006-09-28T05:33:49Z</dcterms:created>
  <dcterms:modified xsi:type="dcterms:W3CDTF">2010-10-01T13:42:53Z</dcterms:modified>
  <cp:category/>
  <cp:version/>
  <cp:contentType/>
  <cp:contentStatus/>
</cp:coreProperties>
</file>